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Λογιστική  Κατασταση 9Μ 2001" sheetId="1" r:id="rId1"/>
    <sheet name="Ενοπ Λογιστ. Κατασταση 9Μ 2001 " sheetId="2" r:id="rId2"/>
  </sheets>
  <definedNames/>
  <calcPr fullCalcOnLoad="1"/>
</workbook>
</file>

<file path=xl/sharedStrings.xml><?xml version="1.0" encoding="utf-8"?>
<sst xmlns="http://schemas.openxmlformats.org/spreadsheetml/2006/main" count="182" uniqueCount="78">
  <si>
    <t>Ποσά σε δρχ.</t>
  </si>
  <si>
    <t>Ποσά σε ευρώ</t>
  </si>
  <si>
    <t>ΕΝΕΡΓΗΤΙΚΟ</t>
  </si>
  <si>
    <t>Πάγιο Ενεργητικό</t>
  </si>
  <si>
    <t>Αποθέματα</t>
  </si>
  <si>
    <t>Πελάτες</t>
  </si>
  <si>
    <t>Λοιπές απαιτήσεις</t>
  </si>
  <si>
    <t>Διαθέσιμα</t>
  </si>
  <si>
    <t>Μεταβατικοί Λογαριασμοί Ενεργητικού</t>
  </si>
  <si>
    <t>ΓΕΝΙΚΟ ΣΥΝΟΛΟ ΕΝΕΡΓΗΤΙΚΟΥ</t>
  </si>
  <si>
    <t>ΛΟΓΑΡΙΑΣΜΟΙ ΤΑΞΕΩΣ ΧΡΕΩΣΤΙΚΟΙ</t>
  </si>
  <si>
    <t>ΠΑΘΗΤΙΚΟ</t>
  </si>
  <si>
    <t>Καταβεβλημένο Μετοχικό Κεφάλαιο</t>
  </si>
  <si>
    <t>Αποτελέσματα περιόδου</t>
  </si>
  <si>
    <t>Προβλέψεις Διάφορες</t>
  </si>
  <si>
    <t>Υποχρεώσεις Μακροπρόθεσμες</t>
  </si>
  <si>
    <t>Υποχρεώσεις Βραχυπρόθεσμες</t>
  </si>
  <si>
    <t>Μεταβατικοί Λογαριασμοί Παθητικού</t>
  </si>
  <si>
    <t>ΓΕΝΙΚΟ ΣΥΝΟΛΟ ΠΑΘΗΤΙΚΟΥ</t>
  </si>
  <si>
    <t>ΛΟΓΑΡΙΑΣΜΟΙ ΤΑΞΕΩΣ ΠΙΣΤΩΤΙΚΟΙ</t>
  </si>
  <si>
    <t>Ποσά κλειομένης περιόδου</t>
  </si>
  <si>
    <t>Ποσά προηγούμενης περιόδου</t>
  </si>
  <si>
    <t>ΕΣΟΔΑ</t>
  </si>
  <si>
    <t>ΜΙΚΤΑ ΑΠΟΤΕΛΕΣΜΑΤΑ ΕΚΜΕΤΑΛΛΕΥΣΗΣ</t>
  </si>
  <si>
    <t>ΚΑΘΑΡΑ ΑΠΟΤΕΛΕΣΜΑΤΑ ΕΚΜΕΤΑΛΛΕΥΣΗΣ</t>
  </si>
  <si>
    <t>ΜΟΤΟΡ ΟΪΛ ΕΛΛΑΣ ΔΙΥΛΙΣΤΗΡΙΑ ΚΟΡΙΝΘΟΥ Α.Ε.</t>
  </si>
  <si>
    <t>ΕΔΡΑ: ΜΑΡΟΥΣΙ - Α.Μ. 1482/06/Β/86/26</t>
  </si>
  <si>
    <t xml:space="preserve">ΣΥΝΟΠΤΙΚΗ ΛΟΓΙΣΤΙΚΗ ΚΑΤΑΣΤΑΣΗ </t>
  </si>
  <si>
    <t xml:space="preserve">ΤΗΣ 30ης ΣΕΠΤΕΜΒΡΙΟΥ 2001 </t>
  </si>
  <si>
    <t>1/1/2001-30/9/2001</t>
  </si>
  <si>
    <t>1/1/2000-30/9/2000</t>
  </si>
  <si>
    <t>ΕΞΟΔΑ ΕΓΚΑΤΑΣΤΑΣΗΣ</t>
  </si>
  <si>
    <t>Μείον Αποσβέσεις</t>
  </si>
  <si>
    <t>Συμμετοχές και μακροπρ.απαιτήσεις</t>
  </si>
  <si>
    <t>Αποθεματικό και λοιποί λογαριασμοί ιδίων Κεφαλαίων</t>
  </si>
  <si>
    <t>Μείον λοιποί μη ενσωμ/νοι στο λειτουργικό κόστος φόροι</t>
  </si>
  <si>
    <t>Αποτελέσματα Προηγ.Χρήσεων</t>
  </si>
  <si>
    <t>1) Υφιστάμενα εμπράγματα βάρη επί των παγίων στοιχείων</t>
  </si>
  <si>
    <t>α) Προσημειώσεις 120.062.556.000 δρχ.</t>
  </si>
  <si>
    <t>β) Υποθήκες 42.673.000 δρχ.</t>
  </si>
  <si>
    <t>2) Απασχολούμενο προσωπικό 1.028 άτομα</t>
  </si>
  <si>
    <t>3) Για υφιστάμενες επίδικες απαιτήσεις  συνολικού ποσού δρχ.17 δις περίπου δεν έχει</t>
  </si>
  <si>
    <t>σχηματισθεί καμμία πρόβλεψη γιατί υπάρχουν ανάλογες επίδικες ανταπαιτήσεις συνολικού</t>
  </si>
  <si>
    <t>ποσού δρχ. 27 δις περίπου.</t>
  </si>
  <si>
    <t>4) Οι βασικές λογιστικές αρχές που ακολουθήθηκαν για την σύνταξη της λογιστικής κατάστασης είναι ίδιες</t>
  </si>
  <si>
    <t>με αυτές που τηρήθηκαν για την σύνταξη των ισολογισμών της 31/12/00.</t>
  </si>
  <si>
    <t>KATAΣΤΑΣΗ ΑΠΟΤΕΛΕΣΜΑΤΩΝ ΠΕΡΙΟΔΟΥ</t>
  </si>
  <si>
    <t>Έσοδα απο πωλήσεις</t>
  </si>
  <si>
    <t>Μείον Κόστος Πωληθέντων</t>
  </si>
  <si>
    <t>Πλέον Άλλα έσοδα Εκμεταλλεύσεως</t>
  </si>
  <si>
    <t>Μείον Έξοδα Διοικητικής Λειτουργίας</t>
  </si>
  <si>
    <t>Έξοδα Λειτουργίας Διάθεσης</t>
  </si>
  <si>
    <t>Χρηματοοικονομικά Αποτελέσματα</t>
  </si>
  <si>
    <t>Πλέον Ανόργανα Έσοδα - Κέρδη</t>
  </si>
  <si>
    <t>Μείον Ανόργανα Έξοδα - Ζημίες</t>
  </si>
  <si>
    <t>ΣΥΝΟΛΙΚΑ ΚΑΘΑΡΑ ΑΠΟΤΕΛΕΣΜΑΤΑ</t>
  </si>
  <si>
    <t>ΠΡΟ ΦΟΡΩΝ 1/1 - 30/9/2001</t>
  </si>
  <si>
    <t>Μαρούσι, 22 Νοεμβρίου  2001</t>
  </si>
  <si>
    <t xml:space="preserve">Ο ΠΡΟΕΔΡΟΣ </t>
  </si>
  <si>
    <t>Ο ΔΙΕΥΘΥΝΩΝ ΣΥΜΒΟΥΛΟΣ</t>
  </si>
  <si>
    <t>Ο ΔΙΕΥΘΥΝΤΗΣ ΛΟΓΙΣΤΗΡΙΟΥ</t>
  </si>
  <si>
    <t>ΤΟΥ ΔΙΟΙΚΗΤΙΚΟΥ ΣΥΜΒΟΥΛΙΟΥ</t>
  </si>
  <si>
    <t>ΒΑΡΔΗΣ Ι. ΒΑΡΔΙΝΟΓΙΑΝΝΗΣ</t>
  </si>
  <si>
    <t>ΑBDULHAKIM Α. AL GOUHI</t>
  </si>
  <si>
    <t>ΘΕΟΔΩΡΟΣ Ν. ΠΟΡΦΥΡΗΣ</t>
  </si>
  <si>
    <t>ΑΔΤ Κ 011385/82</t>
  </si>
  <si>
    <t>A.Διαβατηρίου Σαουδικής Αραβίας</t>
  </si>
  <si>
    <t>ΑΔΤ Ρ 557979/94</t>
  </si>
  <si>
    <t>C 173030/2000</t>
  </si>
  <si>
    <t xml:space="preserve">ENOΠΟΙΗΜΕΝΗ ΣΥΝΟΠΤΙΚΗ ΛΟΓΙΣΤΙΚΗ ΚΑΤΑΣΤΑΣΗ </t>
  </si>
  <si>
    <t>EΞΟΔΑ ΕΓΚΑΤΑΣΤΑΣΗΣ</t>
  </si>
  <si>
    <t>Διαφορές φορ/κού ελέγχου προηγ.χρήσεων</t>
  </si>
  <si>
    <t xml:space="preserve">Μείον λοιποί μη ενσωματωμένοι στο λειτουργικό </t>
  </si>
  <si>
    <t>κόστος φόροι</t>
  </si>
  <si>
    <t>2) Απασχολούμενο προσωπικό 1.224 άτομα</t>
  </si>
  <si>
    <t>KATAΣΤΑΣΗ ΑΠΟΤΕΛΕΣΜΑΤΩΝ 1/1/2001 - 30/9/2001</t>
  </si>
  <si>
    <t xml:space="preserve"> </t>
  </si>
  <si>
    <t>Μαρούσι, 22 Νοεμβρίου 2001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</si>
</sst>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</numFmts>
  <fonts count="12">
    <font>
      <sz val="10"/>
      <name val="Arial"/>
      <family val="0"/>
    </font>
    <font>
      <sz val="10"/>
      <name val="MgNewTimes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3" fontId="1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172" fontId="4" fillId="0" borderId="3" xfId="19" applyNumberFormat="1" applyFont="1" applyBorder="1" applyAlignment="1">
      <alignment horizontal="right"/>
      <protection/>
    </xf>
    <xf numFmtId="4" fontId="4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5" fillId="0" borderId="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3" fontId="10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3" fontId="9" fillId="0" borderId="3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  <cellStyle name="Βασικό_ΤΕΛΙΚΟ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T85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14.8515625" style="3" customWidth="1"/>
    <col min="2" max="2" width="21.00390625" style="2" customWidth="1"/>
    <col min="3" max="3" width="9.7109375" style="2" customWidth="1"/>
    <col min="4" max="4" width="17.421875" style="2" customWidth="1"/>
    <col min="5" max="5" width="14.7109375" style="2" customWidth="1"/>
    <col min="6" max="6" width="15.28125" style="2" customWidth="1"/>
    <col min="7" max="7" width="14.7109375" style="2" customWidth="1"/>
    <col min="8" max="8" width="15.28125" style="2" customWidth="1"/>
    <col min="9" max="9" width="14.7109375" style="2" customWidth="1"/>
    <col min="10" max="10" width="45.421875" style="2" hidden="1" customWidth="1"/>
    <col min="11" max="11" width="14.421875" style="2" hidden="1" customWidth="1"/>
    <col min="12" max="12" width="13.7109375" style="2" hidden="1" customWidth="1"/>
    <col min="13" max="13" width="0" style="2" hidden="1" customWidth="1"/>
    <col min="14" max="14" width="0.13671875" style="2" hidden="1" customWidth="1"/>
    <col min="15" max="16" width="14.7109375" style="2" customWidth="1"/>
    <col min="17" max="17" width="14.00390625" style="2" customWidth="1"/>
    <col min="18" max="16384" width="9.140625" style="2" customWidth="1"/>
  </cols>
  <sheetData>
    <row r="4" spans="1:17" ht="18">
      <c r="A4" s="1"/>
      <c r="B4" s="97" t="s">
        <v>25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1"/>
      <c r="B5" s="97" t="s">
        <v>26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8" spans="1:17" ht="12.75">
      <c r="A8" s="1"/>
      <c r="B8" s="98" t="s">
        <v>27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2.75">
      <c r="A9" s="1"/>
      <c r="B9" s="99" t="s">
        <v>28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2.75">
      <c r="A10" s="1"/>
      <c r="B10" s="1"/>
      <c r="C10" s="1"/>
      <c r="D10" s="1"/>
      <c r="E10" s="1"/>
      <c r="F10" s="1"/>
      <c r="G10" s="1"/>
      <c r="H10" s="5"/>
      <c r="I10" s="6"/>
      <c r="J10" s="7"/>
      <c r="K10" s="7"/>
      <c r="L10" s="7"/>
      <c r="M10" s="7"/>
      <c r="N10" s="7"/>
      <c r="O10" s="7"/>
      <c r="P10" s="7"/>
      <c r="Q10" s="7"/>
    </row>
    <row r="11" spans="1:17" ht="12.75">
      <c r="A11" s="1"/>
      <c r="B11" s="1"/>
      <c r="C11" s="1"/>
      <c r="D11" s="1"/>
      <c r="E11" s="98" t="s">
        <v>20</v>
      </c>
      <c r="F11" s="98"/>
      <c r="G11" s="98"/>
      <c r="H11" s="98"/>
      <c r="I11" s="99" t="s">
        <v>21</v>
      </c>
      <c r="J11" s="99"/>
      <c r="K11" s="99"/>
      <c r="L11" s="99"/>
      <c r="M11" s="99"/>
      <c r="N11" s="99"/>
      <c r="O11" s="99"/>
      <c r="P11" s="99"/>
      <c r="Q11" s="99"/>
    </row>
    <row r="12" spans="1:17" ht="12.75">
      <c r="A12" s="1"/>
      <c r="B12" s="1"/>
      <c r="C12" s="1"/>
      <c r="D12" s="1"/>
      <c r="E12" s="98" t="s">
        <v>29</v>
      </c>
      <c r="F12" s="98"/>
      <c r="G12" s="98"/>
      <c r="H12" s="98"/>
      <c r="I12" s="99" t="s">
        <v>30</v>
      </c>
      <c r="J12" s="99"/>
      <c r="K12" s="99"/>
      <c r="L12" s="99"/>
      <c r="M12" s="99"/>
      <c r="N12" s="99"/>
      <c r="O12" s="99"/>
      <c r="P12" s="99"/>
      <c r="Q12" s="99"/>
    </row>
    <row r="13" spans="2:17" ht="13.5" thickBot="1">
      <c r="B13" s="100" t="s">
        <v>2</v>
      </c>
      <c r="C13" s="100"/>
      <c r="D13" s="100"/>
      <c r="E13" s="1" t="s">
        <v>0</v>
      </c>
      <c r="F13" s="1" t="s">
        <v>0</v>
      </c>
      <c r="G13" s="1" t="s">
        <v>1</v>
      </c>
      <c r="H13" s="1" t="s">
        <v>1</v>
      </c>
      <c r="I13" s="8" t="s">
        <v>0</v>
      </c>
      <c r="J13" s="9" t="s">
        <v>1</v>
      </c>
      <c r="K13" s="9" t="s">
        <v>0</v>
      </c>
      <c r="L13" s="9" t="s">
        <v>1</v>
      </c>
      <c r="M13" s="9" t="s">
        <v>0</v>
      </c>
      <c r="N13" s="9" t="s">
        <v>1</v>
      </c>
      <c r="O13" s="9" t="s">
        <v>0</v>
      </c>
      <c r="P13" s="9" t="s">
        <v>1</v>
      </c>
      <c r="Q13" s="4" t="s">
        <v>1</v>
      </c>
    </row>
    <row r="14" spans="2:20" ht="12.75">
      <c r="B14" s="100" t="s">
        <v>31</v>
      </c>
      <c r="C14" s="100"/>
      <c r="D14" s="100"/>
      <c r="E14" s="10">
        <v>644859212</v>
      </c>
      <c r="F14" s="11"/>
      <c r="G14" s="12">
        <f>E14/340.75</f>
        <v>1892470.1746148202</v>
      </c>
      <c r="H14" s="13"/>
      <c r="I14" s="14">
        <v>1087221827</v>
      </c>
      <c r="J14" s="15"/>
      <c r="K14" s="15"/>
      <c r="L14" s="15"/>
      <c r="M14" s="15"/>
      <c r="N14" s="15"/>
      <c r="O14" s="16"/>
      <c r="P14" s="17">
        <f>I14/340.75</f>
        <v>3190673.0066030812</v>
      </c>
      <c r="Q14" s="18"/>
      <c r="S14" s="3"/>
      <c r="T14" s="3"/>
    </row>
    <row r="15" spans="2:20" ht="12.75">
      <c r="B15" s="101" t="s">
        <v>32</v>
      </c>
      <c r="C15" s="101"/>
      <c r="D15" s="101"/>
      <c r="E15" s="19">
        <v>467582920</v>
      </c>
      <c r="F15" s="20">
        <f>E14-E15</f>
        <v>177276292</v>
      </c>
      <c r="G15" s="21">
        <f>E15/340.75</f>
        <v>1372216.93323551</v>
      </c>
      <c r="H15" s="22">
        <f>G14-G15</f>
        <v>520253.24137931014</v>
      </c>
      <c r="I15" s="23">
        <v>697086395</v>
      </c>
      <c r="J15" s="10"/>
      <c r="K15" s="10"/>
      <c r="L15" s="10"/>
      <c r="M15" s="10"/>
      <c r="N15" s="10"/>
      <c r="O15" s="10">
        <f>I14-I15</f>
        <v>390135432</v>
      </c>
      <c r="P15" s="21">
        <f>I15/340.75</f>
        <v>2045741.438004402</v>
      </c>
      <c r="Q15" s="12">
        <f>P14-P15</f>
        <v>1144931.5685986793</v>
      </c>
      <c r="S15" s="3"/>
      <c r="T15" s="3"/>
    </row>
    <row r="16" spans="2:20" ht="12.75">
      <c r="B16" s="101" t="s">
        <v>3</v>
      </c>
      <c r="C16" s="101"/>
      <c r="D16" s="101"/>
      <c r="E16" s="10">
        <v>120880601172</v>
      </c>
      <c r="F16" s="10"/>
      <c r="G16" s="12">
        <f>E16/340.75</f>
        <v>354748646.1393984</v>
      </c>
      <c r="H16" s="24"/>
      <c r="I16" s="25">
        <v>103471505339</v>
      </c>
      <c r="J16" s="10"/>
      <c r="K16" s="10" t="e">
        <f>#REF!-I16</f>
        <v>#REF!</v>
      </c>
      <c r="L16" s="10"/>
      <c r="M16" s="10"/>
      <c r="N16" s="10"/>
      <c r="O16" s="10"/>
      <c r="P16" s="12">
        <f>I16/340.75</f>
        <v>303658122.785033</v>
      </c>
      <c r="Q16" s="12"/>
      <c r="S16" s="3"/>
      <c r="T16" s="3"/>
    </row>
    <row r="17" spans="2:20" ht="12.75">
      <c r="B17" s="101" t="s">
        <v>32</v>
      </c>
      <c r="C17" s="101"/>
      <c r="D17" s="101"/>
      <c r="E17" s="26">
        <v>53290904636</v>
      </c>
      <c r="F17" s="10">
        <f>E16-E17</f>
        <v>67589696536</v>
      </c>
      <c r="G17" s="21">
        <f>E17/340.75</f>
        <v>156392970.31841525</v>
      </c>
      <c r="H17" s="24">
        <f>G16-G17</f>
        <v>198355675.82098314</v>
      </c>
      <c r="I17" s="23">
        <v>46160969018</v>
      </c>
      <c r="J17" s="10"/>
      <c r="K17" s="10"/>
      <c r="L17" s="10"/>
      <c r="M17" s="10"/>
      <c r="N17" s="10"/>
      <c r="O17" s="10">
        <f>I16-I17</f>
        <v>57310536321</v>
      </c>
      <c r="P17" s="21">
        <f>I17/340.75</f>
        <v>135468727.85913426</v>
      </c>
      <c r="Q17" s="12">
        <f aca="true" t="shared" si="0" ref="Q17:Q25">O17/340.75</f>
        <v>168189394.92589876</v>
      </c>
      <c r="S17" s="3"/>
      <c r="T17" s="3"/>
    </row>
    <row r="18" spans="2:20" ht="12.75">
      <c r="B18" s="102" t="s">
        <v>33</v>
      </c>
      <c r="C18" s="103"/>
      <c r="D18" s="104"/>
      <c r="E18" s="10"/>
      <c r="F18" s="10">
        <v>6983646169</v>
      </c>
      <c r="G18" s="12"/>
      <c r="H18" s="24">
        <f aca="true" t="shared" si="1" ref="H18:H23">F18/340.75</f>
        <v>20494926.394717533</v>
      </c>
      <c r="I18" s="25"/>
      <c r="J18" s="10"/>
      <c r="K18" s="10"/>
      <c r="L18" s="10"/>
      <c r="M18" s="10"/>
      <c r="N18" s="10"/>
      <c r="O18" s="10">
        <v>23064896192</v>
      </c>
      <c r="P18" s="12"/>
      <c r="Q18" s="12">
        <f t="shared" si="0"/>
        <v>67688616.85106383</v>
      </c>
      <c r="S18" s="3"/>
      <c r="T18" s="3"/>
    </row>
    <row r="19" spans="2:20" ht="12.75">
      <c r="B19" s="101" t="s">
        <v>4</v>
      </c>
      <c r="C19" s="101"/>
      <c r="D19" s="101"/>
      <c r="E19" s="10"/>
      <c r="F19" s="10">
        <v>47014732720</v>
      </c>
      <c r="G19" s="12"/>
      <c r="H19" s="24">
        <f t="shared" si="1"/>
        <v>137974270.6382979</v>
      </c>
      <c r="I19" s="25"/>
      <c r="J19" s="10"/>
      <c r="K19" s="27">
        <f>I17-I19</f>
        <v>46160969018</v>
      </c>
      <c r="L19" s="27"/>
      <c r="M19" s="27"/>
      <c r="N19" s="27"/>
      <c r="O19" s="10">
        <v>62383783948</v>
      </c>
      <c r="P19" s="27"/>
      <c r="Q19" s="12">
        <f t="shared" si="0"/>
        <v>183077869.25311813</v>
      </c>
      <c r="S19" s="3"/>
      <c r="T19" s="3"/>
    </row>
    <row r="20" spans="2:20" ht="12.75">
      <c r="B20" s="101" t="s">
        <v>5</v>
      </c>
      <c r="C20" s="101"/>
      <c r="D20" s="101"/>
      <c r="E20" s="10"/>
      <c r="F20" s="10">
        <v>30316764827</v>
      </c>
      <c r="G20" s="10"/>
      <c r="H20" s="24">
        <f t="shared" si="1"/>
        <v>88970696.48422597</v>
      </c>
      <c r="I20" s="25"/>
      <c r="J20" s="10"/>
      <c r="K20" s="27">
        <v>21238125848</v>
      </c>
      <c r="L20" s="27"/>
      <c r="M20" s="27"/>
      <c r="N20" s="27"/>
      <c r="O20" s="10">
        <v>44043153763</v>
      </c>
      <c r="P20" s="27"/>
      <c r="Q20" s="12">
        <v>129253569.36</v>
      </c>
      <c r="S20" s="3"/>
      <c r="T20" s="3"/>
    </row>
    <row r="21" spans="2:20" ht="12.75">
      <c r="B21" s="101" t="s">
        <v>6</v>
      </c>
      <c r="C21" s="101"/>
      <c r="D21" s="101"/>
      <c r="E21" s="10"/>
      <c r="F21" s="10">
        <v>10211496709</v>
      </c>
      <c r="G21" s="10"/>
      <c r="H21" s="24">
        <f t="shared" si="1"/>
        <v>29967708.610418197</v>
      </c>
      <c r="I21" s="25"/>
      <c r="J21" s="10"/>
      <c r="K21" s="27">
        <v>57684430588</v>
      </c>
      <c r="L21" s="27"/>
      <c r="M21" s="27"/>
      <c r="N21" s="27"/>
      <c r="O21" s="10">
        <v>21461470941</v>
      </c>
      <c r="P21" s="27"/>
      <c r="Q21" s="12">
        <f t="shared" si="0"/>
        <v>62983040.17901687</v>
      </c>
      <c r="S21" s="3"/>
      <c r="T21" s="3"/>
    </row>
    <row r="22" spans="2:20" ht="12.75">
      <c r="B22" s="101" t="s">
        <v>7</v>
      </c>
      <c r="C22" s="101"/>
      <c r="D22" s="101"/>
      <c r="E22" s="10"/>
      <c r="F22" s="10">
        <v>3427786369</v>
      </c>
      <c r="G22" s="10"/>
      <c r="H22" s="24">
        <f t="shared" si="1"/>
        <v>10059534.465150403</v>
      </c>
      <c r="I22" s="25"/>
      <c r="J22" s="10"/>
      <c r="K22" s="27">
        <v>37775627583</v>
      </c>
      <c r="L22" s="27"/>
      <c r="M22" s="27"/>
      <c r="N22" s="27"/>
      <c r="O22" s="10">
        <v>4508339587</v>
      </c>
      <c r="P22" s="27"/>
      <c r="Q22" s="12">
        <f t="shared" si="0"/>
        <v>13230637.08584006</v>
      </c>
      <c r="S22" s="3"/>
      <c r="T22" s="3"/>
    </row>
    <row r="23" spans="2:20" ht="12.75">
      <c r="B23" s="101" t="s">
        <v>8</v>
      </c>
      <c r="C23" s="101"/>
      <c r="D23" s="101"/>
      <c r="E23" s="10"/>
      <c r="F23" s="26">
        <v>702339284</v>
      </c>
      <c r="G23" s="10"/>
      <c r="H23" s="24">
        <f t="shared" si="1"/>
        <v>2061157.1063829786</v>
      </c>
      <c r="I23" s="25"/>
      <c r="J23" s="10"/>
      <c r="K23" s="27">
        <v>22175897712</v>
      </c>
      <c r="L23" s="27"/>
      <c r="M23" s="27"/>
      <c r="N23" s="27"/>
      <c r="O23" s="26">
        <v>1415680066</v>
      </c>
      <c r="P23" s="27"/>
      <c r="Q23" s="21">
        <f t="shared" si="0"/>
        <v>4154600.340425532</v>
      </c>
      <c r="S23" s="3"/>
      <c r="T23" s="3"/>
    </row>
    <row r="24" spans="2:20" ht="12.75">
      <c r="B24" s="105" t="s">
        <v>9</v>
      </c>
      <c r="C24" s="105"/>
      <c r="D24" s="105"/>
      <c r="E24" s="10"/>
      <c r="F24" s="28">
        <f>SUM(F15:F23)</f>
        <v>166423738906</v>
      </c>
      <c r="G24" s="10"/>
      <c r="H24" s="29">
        <f>SUM(H15:H23)</f>
        <v>488404222.7615555</v>
      </c>
      <c r="I24" s="25"/>
      <c r="J24" s="10"/>
      <c r="K24" s="27">
        <v>1916765071</v>
      </c>
      <c r="L24" s="27"/>
      <c r="M24" s="27"/>
      <c r="N24" s="27"/>
      <c r="O24" s="28">
        <f>SUM(O15:O23)</f>
        <v>214577996250</v>
      </c>
      <c r="P24" s="27"/>
      <c r="Q24" s="30">
        <f t="shared" si="0"/>
        <v>629722659.5744681</v>
      </c>
      <c r="S24" s="3"/>
      <c r="T24" s="3"/>
    </row>
    <row r="25" spans="2:20" ht="12.75">
      <c r="B25" s="105" t="s">
        <v>10</v>
      </c>
      <c r="C25" s="105"/>
      <c r="D25" s="105"/>
      <c r="E25" s="10"/>
      <c r="F25" s="10">
        <v>131248293055</v>
      </c>
      <c r="G25" s="10"/>
      <c r="H25" s="24">
        <f>F25/340.75</f>
        <v>385174741.1738812</v>
      </c>
      <c r="I25" s="25"/>
      <c r="J25" s="10"/>
      <c r="K25" s="27">
        <v>1177229673</v>
      </c>
      <c r="L25" s="27"/>
      <c r="M25" s="27"/>
      <c r="N25" s="27"/>
      <c r="O25" s="10">
        <v>64895252395</v>
      </c>
      <c r="P25" s="27"/>
      <c r="Q25" s="12">
        <f t="shared" si="0"/>
        <v>190448282.8906823</v>
      </c>
      <c r="S25" s="3"/>
      <c r="T25" s="3"/>
    </row>
    <row r="26" spans="2:20" ht="12.75">
      <c r="B26" s="100" t="s">
        <v>11</v>
      </c>
      <c r="C26" s="100"/>
      <c r="D26" s="100"/>
      <c r="E26" s="10"/>
      <c r="F26" s="10"/>
      <c r="G26" s="10"/>
      <c r="H26" s="24"/>
      <c r="I26" s="25"/>
      <c r="J26" s="10"/>
      <c r="K26" s="27" t="e">
        <f>SUM(K16:K25)</f>
        <v>#REF!</v>
      </c>
      <c r="L26" s="27"/>
      <c r="M26" s="27"/>
      <c r="N26" s="27"/>
      <c r="O26" s="27"/>
      <c r="P26" s="27"/>
      <c r="Q26" s="31"/>
      <c r="S26" s="3"/>
      <c r="T26" s="3"/>
    </row>
    <row r="27" spans="2:20" ht="12.75">
      <c r="B27" s="101" t="s">
        <v>12</v>
      </c>
      <c r="C27" s="101"/>
      <c r="D27" s="101"/>
      <c r="E27" s="10"/>
      <c r="F27" s="10">
        <v>11078298000</v>
      </c>
      <c r="G27" s="10"/>
      <c r="H27" s="24">
        <f>F27/340.75</f>
        <v>32511512.83932502</v>
      </c>
      <c r="I27" s="25"/>
      <c r="J27" s="10"/>
      <c r="K27" s="10">
        <v>67172121175</v>
      </c>
      <c r="L27" s="10"/>
      <c r="M27" s="10"/>
      <c r="N27" s="10"/>
      <c r="O27" s="10">
        <v>10550760000</v>
      </c>
      <c r="P27" s="10"/>
      <c r="Q27" s="12">
        <f>O27/340.75</f>
        <v>30963345.561261922</v>
      </c>
      <c r="S27" s="3"/>
      <c r="T27" s="3"/>
    </row>
    <row r="28" spans="2:20" ht="12.75">
      <c r="B28" s="101" t="s">
        <v>34</v>
      </c>
      <c r="C28" s="101"/>
      <c r="D28" s="101"/>
      <c r="E28" s="10"/>
      <c r="F28" s="10">
        <v>36897893147</v>
      </c>
      <c r="G28" s="10"/>
      <c r="H28" s="24">
        <v>108284352.59</v>
      </c>
      <c r="I28" s="25"/>
      <c r="J28" s="10"/>
      <c r="K28" s="10"/>
      <c r="L28" s="10"/>
      <c r="M28" s="10"/>
      <c r="N28" s="10"/>
      <c r="O28" s="10">
        <v>9637021511</v>
      </c>
      <c r="P28" s="10"/>
      <c r="Q28" s="12">
        <f>O28/340.75</f>
        <v>28281794.60308144</v>
      </c>
      <c r="S28" s="3"/>
      <c r="T28" s="3"/>
    </row>
    <row r="29" spans="2:20" ht="12.75">
      <c r="B29" s="102" t="s">
        <v>13</v>
      </c>
      <c r="C29" s="103"/>
      <c r="D29" s="104"/>
      <c r="E29" s="10">
        <v>27286604437</v>
      </c>
      <c r="F29" s="32"/>
      <c r="G29" s="31">
        <f>E29/340.75</f>
        <v>80078076.11738811</v>
      </c>
      <c r="H29" s="24"/>
      <c r="I29" s="25">
        <v>24894436864</v>
      </c>
      <c r="J29" s="10"/>
      <c r="K29" s="10">
        <v>10550760000</v>
      </c>
      <c r="L29" s="10"/>
      <c r="M29" s="10"/>
      <c r="N29" s="10"/>
      <c r="O29" s="10"/>
      <c r="P29" s="33">
        <f>I29/340.75</f>
        <v>73057775.09611152</v>
      </c>
      <c r="Q29" s="12"/>
      <c r="S29" s="3"/>
      <c r="T29" s="3"/>
    </row>
    <row r="30" spans="2:20" ht="12.75">
      <c r="B30" s="102" t="s">
        <v>35</v>
      </c>
      <c r="C30" s="103"/>
      <c r="D30" s="104"/>
      <c r="E30" s="34">
        <v>60624462</v>
      </c>
      <c r="F30" s="10">
        <f>E29-E30</f>
        <v>27225979975</v>
      </c>
      <c r="G30" s="35">
        <f>E30/340.75</f>
        <v>177914.78209831254</v>
      </c>
      <c r="H30" s="24">
        <f>G29-G30</f>
        <v>79900161.3352898</v>
      </c>
      <c r="I30" s="23">
        <v>60424312</v>
      </c>
      <c r="J30" s="10"/>
      <c r="K30" s="10"/>
      <c r="L30" s="10"/>
      <c r="M30" s="10"/>
      <c r="N30" s="36"/>
      <c r="O30" s="37">
        <f>I29-I30</f>
        <v>24834012552</v>
      </c>
      <c r="P30" s="21">
        <f>I30/340.75</f>
        <v>177327.40132061628</v>
      </c>
      <c r="Q30" s="38">
        <v>72880447.7</v>
      </c>
      <c r="S30" s="3"/>
      <c r="T30" s="3"/>
    </row>
    <row r="31" spans="2:20" ht="12.75">
      <c r="B31" s="101" t="s">
        <v>36</v>
      </c>
      <c r="C31" s="101"/>
      <c r="D31" s="101"/>
      <c r="E31" s="10"/>
      <c r="F31" s="10">
        <v>4648237835</v>
      </c>
      <c r="G31" s="10"/>
      <c r="H31" s="24">
        <f>F31/340.75</f>
        <v>13641196.874541452</v>
      </c>
      <c r="I31" s="25"/>
      <c r="J31" s="10"/>
      <c r="K31" s="10">
        <v>754636099</v>
      </c>
      <c r="L31" s="10"/>
      <c r="M31" s="10"/>
      <c r="N31" s="10"/>
      <c r="O31" s="10">
        <v>754636099</v>
      </c>
      <c r="P31" s="15"/>
      <c r="Q31" s="38">
        <f aca="true" t="shared" si="2" ref="Q31:Q37">O31/340.75</f>
        <v>2214632.719002201</v>
      </c>
      <c r="S31" s="3"/>
      <c r="T31" s="3"/>
    </row>
    <row r="32" spans="2:20" ht="12.75">
      <c r="B32" s="101" t="s">
        <v>14</v>
      </c>
      <c r="C32" s="101"/>
      <c r="D32" s="101"/>
      <c r="E32" s="10"/>
      <c r="F32" s="10">
        <v>3415359019</v>
      </c>
      <c r="G32" s="10"/>
      <c r="H32" s="24">
        <f>F32/340.75</f>
        <v>10023063.88554659</v>
      </c>
      <c r="I32" s="39"/>
      <c r="J32" s="10"/>
      <c r="K32" s="10"/>
      <c r="L32" s="10"/>
      <c r="M32" s="10"/>
      <c r="N32" s="10"/>
      <c r="O32" s="10">
        <v>11931988891</v>
      </c>
      <c r="P32" s="10"/>
      <c r="Q32" s="38">
        <f t="shared" si="2"/>
        <v>35016841.93983859</v>
      </c>
      <c r="S32" s="3"/>
      <c r="T32" s="3"/>
    </row>
    <row r="33" spans="2:20" ht="12.75">
      <c r="B33" s="101" t="s">
        <v>15</v>
      </c>
      <c r="C33" s="101"/>
      <c r="D33" s="101"/>
      <c r="E33" s="10"/>
      <c r="F33" s="10">
        <v>56507419184</v>
      </c>
      <c r="G33" s="10"/>
      <c r="H33" s="24">
        <f>F33/340.75</f>
        <v>165832484.76595744</v>
      </c>
      <c r="I33" s="40"/>
      <c r="J33" s="10"/>
      <c r="K33" s="10">
        <f>I29-I30</f>
        <v>24834012552</v>
      </c>
      <c r="L33" s="10"/>
      <c r="M33" s="10"/>
      <c r="N33" s="10"/>
      <c r="O33" s="10">
        <v>22058694</v>
      </c>
      <c r="P33" s="10"/>
      <c r="Q33" s="38">
        <v>64735.7</v>
      </c>
      <c r="S33" s="3"/>
      <c r="T33" s="3"/>
    </row>
    <row r="34" spans="2:20" ht="12.75">
      <c r="B34" s="101" t="s">
        <v>16</v>
      </c>
      <c r="C34" s="101"/>
      <c r="D34" s="101"/>
      <c r="E34" s="10"/>
      <c r="F34" s="10">
        <v>20036563655</v>
      </c>
      <c r="G34" s="10"/>
      <c r="H34" s="24">
        <f>F34/340.75</f>
        <v>58801360.68965517</v>
      </c>
      <c r="I34" s="25"/>
      <c r="J34" s="10"/>
      <c r="K34" s="10">
        <v>9009351961</v>
      </c>
      <c r="L34" s="10"/>
      <c r="M34" s="10"/>
      <c r="N34" s="10"/>
      <c r="O34" s="10">
        <v>126068876908</v>
      </c>
      <c r="P34" s="10"/>
      <c r="Q34" s="12">
        <f t="shared" si="2"/>
        <v>369974693.78723407</v>
      </c>
      <c r="S34" s="3"/>
      <c r="T34" s="3"/>
    </row>
    <row r="35" spans="2:20" ht="12.75">
      <c r="B35" s="101" t="s">
        <v>17</v>
      </c>
      <c r="C35" s="101"/>
      <c r="D35" s="101"/>
      <c r="E35" s="10"/>
      <c r="F35" s="26">
        <v>6613988091</v>
      </c>
      <c r="G35" s="10"/>
      <c r="H35" s="41">
        <f>F35/340.75</f>
        <v>19410089.77549523</v>
      </c>
      <c r="I35" s="25"/>
      <c r="J35" s="10"/>
      <c r="K35" s="10">
        <v>22058694</v>
      </c>
      <c r="L35" s="10"/>
      <c r="M35" s="10"/>
      <c r="N35" s="10"/>
      <c r="O35" s="26">
        <v>30778641595</v>
      </c>
      <c r="P35" s="10"/>
      <c r="Q35" s="21">
        <f t="shared" si="2"/>
        <v>90326167.55685987</v>
      </c>
      <c r="S35" s="3"/>
      <c r="T35" s="3"/>
    </row>
    <row r="36" spans="2:20" ht="12.75">
      <c r="B36" s="105" t="s">
        <v>18</v>
      </c>
      <c r="C36" s="105"/>
      <c r="D36" s="105"/>
      <c r="E36" s="10"/>
      <c r="F36" s="28">
        <f>SUM(F27:F35)</f>
        <v>166423738906</v>
      </c>
      <c r="G36" s="10"/>
      <c r="H36" s="29">
        <f>SUM(H27:H35)</f>
        <v>488404222.75581074</v>
      </c>
      <c r="I36" s="25"/>
      <c r="J36" s="10"/>
      <c r="K36" s="10">
        <v>118615857201</v>
      </c>
      <c r="L36" s="10"/>
      <c r="M36" s="10"/>
      <c r="N36" s="10"/>
      <c r="O36" s="28">
        <f>SUM(O27:O35)</f>
        <v>214577996250</v>
      </c>
      <c r="P36" s="10"/>
      <c r="Q36" s="30">
        <f t="shared" si="2"/>
        <v>629722659.5744681</v>
      </c>
      <c r="S36" s="3"/>
      <c r="T36" s="3"/>
    </row>
    <row r="37" spans="2:20" ht="12.75">
      <c r="B37" s="105" t="s">
        <v>19</v>
      </c>
      <c r="C37" s="105"/>
      <c r="D37" s="105"/>
      <c r="E37" s="10"/>
      <c r="F37" s="10">
        <v>131248293055</v>
      </c>
      <c r="G37" s="10"/>
      <c r="H37" s="24">
        <f>F37/340.75</f>
        <v>385174741.1738812</v>
      </c>
      <c r="I37" s="25"/>
      <c r="J37" s="10"/>
      <c r="K37" s="10">
        <v>27843301320</v>
      </c>
      <c r="L37" s="10"/>
      <c r="M37" s="10"/>
      <c r="N37" s="10"/>
      <c r="O37" s="10">
        <v>64895252395</v>
      </c>
      <c r="P37" s="10"/>
      <c r="Q37" s="12">
        <f t="shared" si="2"/>
        <v>190448282.8906823</v>
      </c>
      <c r="S37" s="3"/>
      <c r="T37" s="3"/>
    </row>
    <row r="38" spans="1:20" ht="12.75">
      <c r="A38" s="1"/>
      <c r="I38" s="42"/>
      <c r="J38" s="42"/>
      <c r="K38" s="43">
        <f>SUM(K29:K37)</f>
        <v>191629977827</v>
      </c>
      <c r="L38" s="43"/>
      <c r="M38" s="43"/>
      <c r="N38" s="43"/>
      <c r="O38" s="43"/>
      <c r="P38" s="43"/>
      <c r="Q38" s="43"/>
      <c r="R38" s="43"/>
      <c r="S38" s="3"/>
      <c r="T38" s="3"/>
    </row>
    <row r="39" spans="1:20" ht="12.75">
      <c r="A39" s="1"/>
      <c r="I39" s="42"/>
      <c r="J39" s="42"/>
      <c r="K39" s="43"/>
      <c r="L39" s="43"/>
      <c r="M39" s="43"/>
      <c r="N39" s="43"/>
      <c r="O39" s="43"/>
      <c r="P39" s="43"/>
      <c r="Q39" s="43"/>
      <c r="R39" s="43"/>
      <c r="S39" s="3"/>
      <c r="T39" s="3"/>
    </row>
    <row r="40" spans="1:20" ht="12.75">
      <c r="A40" s="1"/>
      <c r="I40" s="42"/>
      <c r="J40" s="42"/>
      <c r="K40" s="43"/>
      <c r="L40" s="43"/>
      <c r="M40" s="43"/>
      <c r="N40" s="43"/>
      <c r="O40" s="43"/>
      <c r="P40" s="3"/>
      <c r="Q40" s="3"/>
      <c r="R40" s="3"/>
      <c r="S40" s="3"/>
      <c r="T40" s="3"/>
    </row>
    <row r="41" spans="1:20" ht="12.75">
      <c r="A41" s="1"/>
      <c r="B41" s="44" t="s">
        <v>37</v>
      </c>
      <c r="C41" s="45"/>
      <c r="D41" s="45"/>
      <c r="E41" s="45"/>
      <c r="F41" s="45"/>
      <c r="G41" s="45"/>
      <c r="I41" s="42"/>
      <c r="J41" s="42"/>
      <c r="K41" s="43"/>
      <c r="L41" s="43"/>
      <c r="M41" s="43"/>
      <c r="N41" s="43"/>
      <c r="O41" s="43"/>
      <c r="P41" s="3"/>
      <c r="Q41" s="3"/>
      <c r="R41" s="3"/>
      <c r="S41" s="3"/>
      <c r="T41" s="3"/>
    </row>
    <row r="42" spans="1:20" ht="12.75">
      <c r="A42" s="1"/>
      <c r="B42" s="44" t="s">
        <v>38</v>
      </c>
      <c r="C42" s="45"/>
      <c r="D42" s="45"/>
      <c r="E42" s="45"/>
      <c r="F42" s="45"/>
      <c r="G42" s="45"/>
      <c r="I42" s="42"/>
      <c r="J42" s="42"/>
      <c r="K42" s="43"/>
      <c r="L42" s="43"/>
      <c r="M42" s="43"/>
      <c r="N42" s="43"/>
      <c r="O42" s="43"/>
      <c r="P42" s="3"/>
      <c r="Q42" s="3"/>
      <c r="R42" s="3"/>
      <c r="S42" s="3"/>
      <c r="T42" s="3"/>
    </row>
    <row r="43" spans="1:20" ht="12.75">
      <c r="A43" s="1"/>
      <c r="B43" s="44" t="s">
        <v>39</v>
      </c>
      <c r="C43" s="45"/>
      <c r="D43" s="45"/>
      <c r="E43" s="45"/>
      <c r="F43" s="45"/>
      <c r="G43" s="45"/>
      <c r="I43" s="42"/>
      <c r="J43" s="42"/>
      <c r="K43" s="43"/>
      <c r="L43" s="43"/>
      <c r="M43" s="43"/>
      <c r="N43" s="43"/>
      <c r="O43" s="43"/>
      <c r="P43" s="3"/>
      <c r="Q43" s="3"/>
      <c r="R43" s="3"/>
      <c r="S43" s="3"/>
      <c r="T43" s="3"/>
    </row>
    <row r="44" spans="1:20" ht="12.75">
      <c r="A44" s="1"/>
      <c r="B44" s="44" t="s">
        <v>40</v>
      </c>
      <c r="C44" s="45"/>
      <c r="D44" s="45"/>
      <c r="E44" s="45"/>
      <c r="F44" s="45"/>
      <c r="G44" s="45"/>
      <c r="I44" s="42"/>
      <c r="J44" s="42"/>
      <c r="K44" s="43"/>
      <c r="L44" s="43"/>
      <c r="M44" s="43"/>
      <c r="N44" s="43"/>
      <c r="O44" s="43"/>
      <c r="P44" s="3"/>
      <c r="Q44" s="3"/>
      <c r="R44" s="3"/>
      <c r="S44" s="3"/>
      <c r="T44" s="3"/>
    </row>
    <row r="45" spans="1:20" ht="12.75">
      <c r="A45" s="1"/>
      <c r="B45" s="45" t="s">
        <v>41</v>
      </c>
      <c r="C45" s="45"/>
      <c r="D45" s="45"/>
      <c r="E45" s="45"/>
      <c r="F45" s="45"/>
      <c r="G45" s="45"/>
      <c r="I45" s="42"/>
      <c r="J45" s="42"/>
      <c r="K45" s="43"/>
      <c r="L45" s="43"/>
      <c r="M45" s="43"/>
      <c r="N45" s="43"/>
      <c r="O45" s="43"/>
      <c r="P45" s="3"/>
      <c r="Q45" s="3"/>
      <c r="R45" s="3"/>
      <c r="S45" s="3"/>
      <c r="T45" s="3"/>
    </row>
    <row r="46" spans="1:20" ht="12.75">
      <c r="A46" s="1"/>
      <c r="B46" s="45" t="s">
        <v>42</v>
      </c>
      <c r="C46" s="45"/>
      <c r="D46" s="45"/>
      <c r="E46" s="45"/>
      <c r="F46" s="45"/>
      <c r="G46" s="45"/>
      <c r="I46" s="42"/>
      <c r="J46" s="42"/>
      <c r="K46" s="43"/>
      <c r="L46" s="43"/>
      <c r="M46" s="43"/>
      <c r="N46" s="43"/>
      <c r="O46" s="43"/>
      <c r="P46" s="3"/>
      <c r="Q46" s="3"/>
      <c r="R46" s="3"/>
      <c r="S46" s="3"/>
      <c r="T46" s="3"/>
    </row>
    <row r="47" spans="1:20" ht="12.75">
      <c r="A47" s="1"/>
      <c r="B47" s="45" t="s">
        <v>43</v>
      </c>
      <c r="C47" s="45"/>
      <c r="D47" s="45"/>
      <c r="E47" s="45"/>
      <c r="F47" s="45"/>
      <c r="G47" s="45"/>
      <c r="I47" s="42"/>
      <c r="J47" s="42"/>
      <c r="K47" s="43"/>
      <c r="L47" s="43"/>
      <c r="M47" s="43"/>
      <c r="N47" s="43"/>
      <c r="O47" s="43"/>
      <c r="P47" s="3"/>
      <c r="Q47" s="3"/>
      <c r="R47" s="3"/>
      <c r="S47" s="3"/>
      <c r="T47" s="3"/>
    </row>
    <row r="48" spans="1:20" ht="12.75">
      <c r="A48" s="1"/>
      <c r="B48" s="45" t="s">
        <v>44</v>
      </c>
      <c r="C48" s="45"/>
      <c r="D48" s="45"/>
      <c r="E48" s="45"/>
      <c r="F48" s="45"/>
      <c r="G48" s="45"/>
      <c r="I48" s="42"/>
      <c r="J48" s="42"/>
      <c r="K48" s="43">
        <v>67172121175</v>
      </c>
      <c r="L48" s="43"/>
      <c r="M48" s="43"/>
      <c r="N48" s="43"/>
      <c r="O48" s="43"/>
      <c r="P48" s="3"/>
      <c r="Q48" s="3"/>
      <c r="R48" s="3"/>
      <c r="S48" s="3"/>
      <c r="T48" s="3"/>
    </row>
    <row r="49" spans="1:7" ht="12.75">
      <c r="A49" s="1"/>
      <c r="B49" s="45" t="s">
        <v>45</v>
      </c>
      <c r="C49" s="45"/>
      <c r="D49" s="45"/>
      <c r="E49" s="45"/>
      <c r="F49" s="45"/>
      <c r="G49" s="45"/>
    </row>
    <row r="50" spans="1:7" ht="12.75">
      <c r="A50" s="1"/>
      <c r="B50" s="45"/>
      <c r="C50" s="45"/>
      <c r="D50" s="45"/>
      <c r="E50" s="45"/>
      <c r="F50" s="45"/>
      <c r="G50" s="45"/>
    </row>
    <row r="51" spans="2:8" ht="15.75">
      <c r="B51" s="106" t="s">
        <v>46</v>
      </c>
      <c r="C51" s="106"/>
      <c r="D51" s="106"/>
      <c r="E51" s="106"/>
      <c r="F51" s="106"/>
      <c r="G51" s="106"/>
      <c r="H51" s="106"/>
    </row>
    <row r="52" spans="2:7" ht="12.75">
      <c r="B52" s="1"/>
      <c r="C52" s="1"/>
      <c r="D52" s="1"/>
      <c r="E52" s="1"/>
      <c r="F52" s="1"/>
      <c r="G52" s="1"/>
    </row>
    <row r="53" spans="2:8" ht="12.75">
      <c r="B53" s="1"/>
      <c r="C53" s="1"/>
      <c r="D53" s="1"/>
      <c r="E53" s="98" t="s">
        <v>20</v>
      </c>
      <c r="F53" s="98"/>
      <c r="G53" s="98" t="s">
        <v>21</v>
      </c>
      <c r="H53" s="98"/>
    </row>
    <row r="54" spans="2:8" ht="12.75">
      <c r="B54" s="1"/>
      <c r="C54" s="1"/>
      <c r="D54" s="1"/>
      <c r="E54" s="98" t="s">
        <v>29</v>
      </c>
      <c r="F54" s="98"/>
      <c r="G54" s="98" t="s">
        <v>30</v>
      </c>
      <c r="H54" s="98"/>
    </row>
    <row r="55" spans="2:8" ht="12.75">
      <c r="B55" s="1"/>
      <c r="C55" s="1"/>
      <c r="D55" s="1"/>
      <c r="E55" s="1" t="s">
        <v>0</v>
      </c>
      <c r="F55" s="1" t="s">
        <v>1</v>
      </c>
      <c r="G55" s="4" t="s">
        <v>0</v>
      </c>
      <c r="H55" s="1" t="s">
        <v>1</v>
      </c>
    </row>
    <row r="56" spans="1:9" ht="12.75">
      <c r="A56" s="43"/>
      <c r="B56" s="100" t="s">
        <v>22</v>
      </c>
      <c r="C56" s="100"/>
      <c r="D56" s="100"/>
      <c r="E56" s="47"/>
      <c r="F56" s="48"/>
      <c r="G56" s="49"/>
      <c r="H56" s="50"/>
      <c r="I56" s="7"/>
    </row>
    <row r="57" spans="1:8" ht="12.75">
      <c r="A57" s="43"/>
      <c r="B57" s="102" t="s">
        <v>47</v>
      </c>
      <c r="C57" s="103"/>
      <c r="D57" s="104"/>
      <c r="E57" s="20">
        <v>373218599323</v>
      </c>
      <c r="F57" s="22">
        <f>E57/340.75</f>
        <v>1095285691.3367572</v>
      </c>
      <c r="G57" s="51">
        <v>404239907483</v>
      </c>
      <c r="H57" s="31">
        <f>G57/340.75</f>
        <v>1186324013.156273</v>
      </c>
    </row>
    <row r="58" spans="1:8" ht="12.75">
      <c r="A58" s="43"/>
      <c r="B58" s="102" t="s">
        <v>48</v>
      </c>
      <c r="C58" s="103"/>
      <c r="D58" s="104"/>
      <c r="E58" s="52">
        <v>341422493425</v>
      </c>
      <c r="F58" s="53">
        <f aca="true" t="shared" si="3" ref="F58:F68">E58/340.75</f>
        <v>1001973568.3785766</v>
      </c>
      <c r="G58" s="54">
        <v>354921701135</v>
      </c>
      <c r="H58" s="35">
        <f aca="true" t="shared" si="4" ref="H58:H68">G58/340.75</f>
        <v>1041589731.8708731</v>
      </c>
    </row>
    <row r="59" spans="1:8" ht="12.75">
      <c r="A59" s="43"/>
      <c r="B59" s="107" t="s">
        <v>23</v>
      </c>
      <c r="C59" s="108"/>
      <c r="D59" s="109"/>
      <c r="E59" s="55">
        <f>E57-E58</f>
        <v>31796105898</v>
      </c>
      <c r="F59" s="56">
        <f>F57-F58</f>
        <v>93312122.95818055</v>
      </c>
      <c r="G59" s="57">
        <f>G57-G58</f>
        <v>49318206348</v>
      </c>
      <c r="H59" s="56">
        <f t="shared" si="4"/>
        <v>144734281.28539985</v>
      </c>
    </row>
    <row r="60" spans="1:8" ht="12.75">
      <c r="A60" s="43"/>
      <c r="B60" s="102" t="s">
        <v>49</v>
      </c>
      <c r="C60" s="103"/>
      <c r="D60" s="104"/>
      <c r="E60" s="27">
        <v>1759436544</v>
      </c>
      <c r="F60" s="58">
        <f>E60/340.75</f>
        <v>5163423.460014674</v>
      </c>
      <c r="G60" s="59">
        <v>1410055336</v>
      </c>
      <c r="H60" s="31">
        <f>G60/340.75</f>
        <v>4138093.4292002935</v>
      </c>
    </row>
    <row r="61" spans="1:8" ht="12.75">
      <c r="A61" s="43"/>
      <c r="B61" s="102" t="s">
        <v>50</v>
      </c>
      <c r="C61" s="103"/>
      <c r="D61" s="104"/>
      <c r="E61" s="27">
        <v>3910168093</v>
      </c>
      <c r="F61" s="58">
        <f t="shared" si="3"/>
        <v>11475181.490829054</v>
      </c>
      <c r="G61" s="59">
        <v>4015265857</v>
      </c>
      <c r="H61" s="31">
        <f t="shared" si="4"/>
        <v>11783612.199559795</v>
      </c>
    </row>
    <row r="62" spans="1:8" ht="12.75">
      <c r="A62" s="43"/>
      <c r="B62" s="102" t="s">
        <v>51</v>
      </c>
      <c r="C62" s="103"/>
      <c r="D62" s="104"/>
      <c r="E62" s="27">
        <v>2121571440</v>
      </c>
      <c r="F62" s="58">
        <f t="shared" si="3"/>
        <v>6226181.775495231</v>
      </c>
      <c r="G62" s="59">
        <v>2175817564</v>
      </c>
      <c r="H62" s="31">
        <f t="shared" si="4"/>
        <v>6385378.03081438</v>
      </c>
    </row>
    <row r="63" spans="1:8" ht="12.75">
      <c r="A63" s="43"/>
      <c r="B63" s="102" t="s">
        <v>52</v>
      </c>
      <c r="C63" s="103"/>
      <c r="D63" s="104"/>
      <c r="E63" s="52">
        <v>3445871728</v>
      </c>
      <c r="F63" s="53">
        <f t="shared" si="3"/>
        <v>10112609.61995598</v>
      </c>
      <c r="G63" s="54">
        <v>3935619748</v>
      </c>
      <c r="H63" s="35">
        <f t="shared" si="4"/>
        <v>11549874.535583273</v>
      </c>
    </row>
    <row r="64" spans="1:8" ht="12.75">
      <c r="A64" s="43"/>
      <c r="B64" s="107" t="s">
        <v>24</v>
      </c>
      <c r="C64" s="108"/>
      <c r="D64" s="109"/>
      <c r="E64" s="55">
        <f>E59-E61-E62-E63+E60</f>
        <v>24077931181</v>
      </c>
      <c r="F64" s="56">
        <f>F59-F61-F62-F63+F60</f>
        <v>70661573.53191496</v>
      </c>
      <c r="G64" s="60">
        <f>G59-G61-G62-G63+G60</f>
        <v>40601558515</v>
      </c>
      <c r="H64" s="56">
        <f t="shared" si="4"/>
        <v>119153509.9486427</v>
      </c>
    </row>
    <row r="65" spans="1:8" ht="12.75">
      <c r="A65" s="43"/>
      <c r="B65" s="102" t="s">
        <v>53</v>
      </c>
      <c r="C65" s="103"/>
      <c r="D65" s="104"/>
      <c r="E65" s="27">
        <v>11837053917</v>
      </c>
      <c r="F65" s="58">
        <f t="shared" si="3"/>
        <v>34738236</v>
      </c>
      <c r="G65" s="59">
        <v>9772654001</v>
      </c>
      <c r="H65" s="31">
        <f t="shared" si="4"/>
        <v>28679835.659574468</v>
      </c>
    </row>
    <row r="66" spans="1:8" ht="12.75">
      <c r="A66" s="43"/>
      <c r="B66" s="102" t="s">
        <v>54</v>
      </c>
      <c r="C66" s="103"/>
      <c r="D66" s="104"/>
      <c r="E66" s="52">
        <v>8628380661</v>
      </c>
      <c r="F66" s="53">
        <f t="shared" si="3"/>
        <v>25321733.41452678</v>
      </c>
      <c r="G66" s="54">
        <v>25479775652</v>
      </c>
      <c r="H66" s="35">
        <f t="shared" si="4"/>
        <v>74775570.51210564</v>
      </c>
    </row>
    <row r="67" spans="1:8" ht="12.75">
      <c r="A67" s="43"/>
      <c r="B67" s="107" t="s">
        <v>55</v>
      </c>
      <c r="C67" s="108"/>
      <c r="D67" s="109"/>
      <c r="E67" s="32"/>
      <c r="F67" s="58"/>
      <c r="G67" s="61"/>
      <c r="H67" s="31"/>
    </row>
    <row r="68" spans="1:8" ht="12.75">
      <c r="A68" s="43"/>
      <c r="B68" s="107" t="s">
        <v>56</v>
      </c>
      <c r="C68" s="108"/>
      <c r="D68" s="109"/>
      <c r="E68" s="55">
        <f>+E64+E65-E66</f>
        <v>27286604437</v>
      </c>
      <c r="F68" s="62">
        <f t="shared" si="3"/>
        <v>80078076.11738811</v>
      </c>
      <c r="G68" s="63">
        <f>G64+G65-G66</f>
        <v>24894436864</v>
      </c>
      <c r="H68" s="56">
        <f t="shared" si="4"/>
        <v>73057775.09611152</v>
      </c>
    </row>
    <row r="69" spans="1:8" ht="12.75">
      <c r="A69" s="43"/>
      <c r="B69" s="3"/>
      <c r="G69" s="64"/>
      <c r="H69" s="7"/>
    </row>
    <row r="70" spans="1:8" ht="12.75">
      <c r="A70" s="43"/>
      <c r="B70" s="3"/>
      <c r="G70" s="7"/>
      <c r="H70" s="7"/>
    </row>
    <row r="71" spans="1:2" ht="12.75">
      <c r="A71" s="43"/>
      <c r="B71" s="3"/>
    </row>
    <row r="72" spans="1:18" ht="12.75">
      <c r="A72" s="110" t="s">
        <v>57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3" ht="12.75">
      <c r="A73" s="6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2.75">
      <c r="A74" s="6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8" ht="12.75">
      <c r="A75" s="111" t="s">
        <v>58</v>
      </c>
      <c r="B75" s="111"/>
      <c r="C75" s="112" t="s">
        <v>59</v>
      </c>
      <c r="D75" s="112"/>
      <c r="E75" s="112"/>
      <c r="F75" s="112"/>
      <c r="G75" s="112"/>
      <c r="H75" s="112"/>
      <c r="I75" s="112"/>
      <c r="J75" s="111" t="s">
        <v>60</v>
      </c>
      <c r="K75" s="111"/>
      <c r="L75" s="111"/>
      <c r="M75" s="111"/>
      <c r="O75" s="111" t="s">
        <v>60</v>
      </c>
      <c r="P75" s="111"/>
      <c r="Q75" s="111"/>
      <c r="R75" s="111"/>
    </row>
    <row r="76" spans="1:18" ht="12.75">
      <c r="A76" s="112" t="s">
        <v>61</v>
      </c>
      <c r="B76" s="112"/>
      <c r="C76" s="112"/>
      <c r="D76" s="112"/>
      <c r="E76" s="111"/>
      <c r="F76" s="111"/>
      <c r="G76" s="111"/>
      <c r="H76" s="45"/>
      <c r="I76" s="45"/>
      <c r="J76" s="45"/>
      <c r="K76" s="45"/>
      <c r="L76" s="45"/>
      <c r="M76" s="45"/>
      <c r="O76" s="45"/>
      <c r="P76" s="45"/>
      <c r="Q76" s="45"/>
      <c r="R76" s="45"/>
    </row>
    <row r="77" spans="1:18" ht="12.75">
      <c r="A77" s="112"/>
      <c r="B77" s="112"/>
      <c r="C77" s="112"/>
      <c r="D77" s="112"/>
      <c r="E77" s="45"/>
      <c r="F77" s="45"/>
      <c r="G77" s="45"/>
      <c r="H77" s="45"/>
      <c r="I77" s="45"/>
      <c r="J77" s="45"/>
      <c r="K77" s="45"/>
      <c r="L77" s="45"/>
      <c r="M77" s="45"/>
      <c r="O77" s="45"/>
      <c r="P77" s="45"/>
      <c r="Q77" s="45"/>
      <c r="R77" s="45"/>
    </row>
    <row r="78" spans="1:18" ht="12.75">
      <c r="A78" s="112"/>
      <c r="B78" s="11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O78" s="45"/>
      <c r="P78" s="45"/>
      <c r="Q78" s="45"/>
      <c r="R78" s="45"/>
    </row>
    <row r="79" spans="1:18" ht="12.75">
      <c r="A79" s="66"/>
      <c r="B79" s="6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O79" s="45"/>
      <c r="P79" s="45"/>
      <c r="Q79" s="45"/>
      <c r="R79" s="45"/>
    </row>
    <row r="80" spans="1:18" ht="12.75">
      <c r="A80" s="112"/>
      <c r="B80" s="11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O80" s="45"/>
      <c r="P80" s="45"/>
      <c r="Q80" s="45"/>
      <c r="R80" s="45"/>
    </row>
    <row r="81" spans="1:18" ht="12.75">
      <c r="A81" s="112"/>
      <c r="B81" s="11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O81" s="45"/>
      <c r="P81" s="45"/>
      <c r="Q81" s="45"/>
      <c r="R81" s="45"/>
    </row>
    <row r="82" spans="1:18" ht="12.75">
      <c r="A82" s="112"/>
      <c r="B82" s="11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O82" s="45"/>
      <c r="P82" s="45"/>
      <c r="Q82" s="45"/>
      <c r="R82" s="45"/>
    </row>
    <row r="83" spans="1:18" ht="12.75">
      <c r="A83" s="110" t="s">
        <v>62</v>
      </c>
      <c r="B83" s="110"/>
      <c r="C83" s="113" t="s">
        <v>63</v>
      </c>
      <c r="D83" s="113"/>
      <c r="E83" s="113"/>
      <c r="F83" s="113"/>
      <c r="G83" s="113"/>
      <c r="H83" s="113"/>
      <c r="I83" s="113"/>
      <c r="J83" s="110" t="s">
        <v>64</v>
      </c>
      <c r="K83" s="110"/>
      <c r="L83" s="110"/>
      <c r="M83" s="110"/>
      <c r="O83" s="110" t="s">
        <v>64</v>
      </c>
      <c r="P83" s="110"/>
      <c r="Q83" s="110"/>
      <c r="R83" s="110"/>
    </row>
    <row r="84" spans="1:18" ht="12.75">
      <c r="A84" s="111" t="s">
        <v>65</v>
      </c>
      <c r="B84" s="111"/>
      <c r="C84" s="112" t="s">
        <v>66</v>
      </c>
      <c r="D84" s="112"/>
      <c r="E84" s="112"/>
      <c r="F84" s="112"/>
      <c r="G84" s="112"/>
      <c r="H84" s="112"/>
      <c r="I84" s="112"/>
      <c r="J84" s="111" t="s">
        <v>67</v>
      </c>
      <c r="K84" s="111"/>
      <c r="L84" s="111"/>
      <c r="M84" s="111"/>
      <c r="O84" s="111" t="s">
        <v>67</v>
      </c>
      <c r="P84" s="111"/>
      <c r="Q84" s="111"/>
      <c r="R84" s="111"/>
    </row>
    <row r="85" spans="1:13" ht="12.75">
      <c r="A85" s="112"/>
      <c r="B85" s="112"/>
      <c r="C85" s="111" t="s">
        <v>68</v>
      </c>
      <c r="D85" s="111"/>
      <c r="E85" s="111"/>
      <c r="F85" s="111"/>
      <c r="G85" s="111"/>
      <c r="H85" s="111"/>
      <c r="I85" s="111"/>
      <c r="J85" s="45"/>
      <c r="K85" s="45"/>
      <c r="L85" s="45"/>
      <c r="M85" s="45"/>
    </row>
  </sheetData>
  <mergeCells count="75">
    <mergeCell ref="A85:B85"/>
    <mergeCell ref="C85:I85"/>
    <mergeCell ref="A84:B84"/>
    <mergeCell ref="C84:I84"/>
    <mergeCell ref="J84:M84"/>
    <mergeCell ref="O84:R84"/>
    <mergeCell ref="A83:B83"/>
    <mergeCell ref="C83:I83"/>
    <mergeCell ref="J83:M83"/>
    <mergeCell ref="O83:R83"/>
    <mergeCell ref="A78:B78"/>
    <mergeCell ref="A80:B80"/>
    <mergeCell ref="A81:B81"/>
    <mergeCell ref="A82:B82"/>
    <mergeCell ref="A76:B76"/>
    <mergeCell ref="C76:D76"/>
    <mergeCell ref="E76:G76"/>
    <mergeCell ref="A77:B77"/>
    <mergeCell ref="C77:D77"/>
    <mergeCell ref="A75:B75"/>
    <mergeCell ref="C75:I75"/>
    <mergeCell ref="J75:M75"/>
    <mergeCell ref="O75:R75"/>
    <mergeCell ref="B66:D66"/>
    <mergeCell ref="B67:D67"/>
    <mergeCell ref="B68:D68"/>
    <mergeCell ref="A72:R72"/>
    <mergeCell ref="B62:D62"/>
    <mergeCell ref="B63:D63"/>
    <mergeCell ref="B64:D64"/>
    <mergeCell ref="B65:D65"/>
    <mergeCell ref="B58:D58"/>
    <mergeCell ref="B59:D59"/>
    <mergeCell ref="B60:D60"/>
    <mergeCell ref="B61:D61"/>
    <mergeCell ref="E54:F54"/>
    <mergeCell ref="G54:H54"/>
    <mergeCell ref="B56:D56"/>
    <mergeCell ref="B57:D57"/>
    <mergeCell ref="B37:D37"/>
    <mergeCell ref="B51:H51"/>
    <mergeCell ref="E53:F53"/>
    <mergeCell ref="G53:H53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E11:H11"/>
    <mergeCell ref="I11:Q11"/>
    <mergeCell ref="E12:H12"/>
    <mergeCell ref="I12:Q12"/>
    <mergeCell ref="B4:Q4"/>
    <mergeCell ref="B5:Q5"/>
    <mergeCell ref="B8:Q8"/>
    <mergeCell ref="B9:Q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R88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67" customWidth="1"/>
    <col min="2" max="2" width="9.7109375" style="67" customWidth="1"/>
    <col min="3" max="3" width="24.28125" style="67" customWidth="1"/>
    <col min="4" max="4" width="18.421875" style="67" customWidth="1"/>
    <col min="5" max="7" width="19.00390625" style="67" customWidth="1"/>
    <col min="8" max="8" width="18.421875" style="68" customWidth="1"/>
    <col min="9" max="9" width="18.421875" style="67" customWidth="1"/>
    <col min="10" max="10" width="45.421875" style="67" hidden="1" customWidth="1"/>
    <col min="11" max="11" width="14.421875" style="67" hidden="1" customWidth="1"/>
    <col min="12" max="12" width="13.7109375" style="67" hidden="1" customWidth="1"/>
    <col min="13" max="13" width="18.421875" style="68" customWidth="1"/>
    <col min="14" max="14" width="18.421875" style="67" customWidth="1"/>
    <col min="15" max="15" width="15.28125" style="67" customWidth="1"/>
    <col min="16" max="16" width="15.28125" style="68" customWidth="1"/>
    <col min="17" max="17" width="14.7109375" style="67" customWidth="1"/>
    <col min="18" max="18" width="14.7109375" style="68" customWidth="1"/>
    <col min="19" max="16384" width="9.140625" style="67" customWidth="1"/>
  </cols>
  <sheetData>
    <row r="4" spans="1:14" ht="15.75">
      <c r="A4" s="106" t="s">
        <v>25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>
      <c r="A5" s="106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8" spans="1:14" ht="15.75">
      <c r="A8" s="106" t="s">
        <v>69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5.75">
      <c r="A9" s="106" t="s">
        <v>28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0" ht="15.75">
      <c r="A10" s="46"/>
      <c r="B10" s="46"/>
      <c r="C10" s="46"/>
      <c r="D10" s="46"/>
      <c r="E10" s="46"/>
      <c r="F10" s="46"/>
      <c r="G10" s="1"/>
      <c r="H10" s="1"/>
      <c r="I10" s="1"/>
      <c r="J10" s="1"/>
    </row>
    <row r="11" spans="1:15" ht="15.75">
      <c r="A11" s="46"/>
      <c r="B11" s="46"/>
      <c r="C11" s="46"/>
      <c r="D11" s="98" t="s">
        <v>20</v>
      </c>
      <c r="E11" s="98"/>
      <c r="F11" s="98"/>
      <c r="G11" s="98"/>
      <c r="H11" s="114" t="s">
        <v>21</v>
      </c>
      <c r="I11" s="114"/>
      <c r="J11" s="114"/>
      <c r="K11" s="114"/>
      <c r="L11" s="114"/>
      <c r="M11" s="114"/>
      <c r="N11" s="114"/>
      <c r="O11" s="5"/>
    </row>
    <row r="12" spans="1:15" ht="15.75">
      <c r="A12" s="46"/>
      <c r="B12" s="46"/>
      <c r="C12" s="46"/>
      <c r="D12" s="98" t="s">
        <v>29</v>
      </c>
      <c r="E12" s="98"/>
      <c r="F12" s="98"/>
      <c r="G12" s="98"/>
      <c r="H12" s="114" t="s">
        <v>30</v>
      </c>
      <c r="I12" s="114"/>
      <c r="J12" s="114"/>
      <c r="K12" s="114"/>
      <c r="L12" s="114"/>
      <c r="M12" s="114"/>
      <c r="N12" s="114"/>
      <c r="O12" s="5"/>
    </row>
    <row r="13" spans="1:18" ht="15.75">
      <c r="A13" s="69" t="s">
        <v>2</v>
      </c>
      <c r="C13" s="70"/>
      <c r="D13" s="1" t="s">
        <v>0</v>
      </c>
      <c r="E13" s="1" t="s">
        <v>0</v>
      </c>
      <c r="F13" s="1" t="s">
        <v>1</v>
      </c>
      <c r="G13" s="1" t="s">
        <v>1</v>
      </c>
      <c r="H13" s="1" t="s">
        <v>0</v>
      </c>
      <c r="I13" s="5" t="s">
        <v>0</v>
      </c>
      <c r="J13" s="1" t="s">
        <v>0</v>
      </c>
      <c r="K13" s="1" t="s">
        <v>1</v>
      </c>
      <c r="L13" s="1" t="s">
        <v>0</v>
      </c>
      <c r="M13" s="1" t="s">
        <v>1</v>
      </c>
      <c r="N13" s="1" t="s">
        <v>1</v>
      </c>
      <c r="P13" s="67"/>
      <c r="R13" s="67"/>
    </row>
    <row r="14" spans="1:18" ht="15.75">
      <c r="A14" s="115" t="s">
        <v>70</v>
      </c>
      <c r="B14" s="116"/>
      <c r="C14" s="117"/>
      <c r="D14" s="71">
        <v>1322562955</v>
      </c>
      <c r="E14" s="72"/>
      <c r="F14" s="73">
        <f>D14/340.75</f>
        <v>3881329.288334556</v>
      </c>
      <c r="G14" s="74"/>
      <c r="H14" s="72">
        <v>1717537653</v>
      </c>
      <c r="I14" s="72"/>
      <c r="J14" s="74"/>
      <c r="K14" s="74"/>
      <c r="L14" s="74"/>
      <c r="M14" s="73">
        <f>H14/340.75</f>
        <v>5040462.6647101985</v>
      </c>
      <c r="N14" s="74"/>
      <c r="P14" s="67"/>
      <c r="R14" s="67"/>
    </row>
    <row r="15" spans="1:18" ht="15">
      <c r="A15" s="118" t="s">
        <v>32</v>
      </c>
      <c r="B15" s="96"/>
      <c r="C15" s="119"/>
      <c r="D15" s="78">
        <v>1042880523</v>
      </c>
      <c r="E15" s="72">
        <f>D14-D15</f>
        <v>279682432</v>
      </c>
      <c r="F15" s="79">
        <f>D15/340.75</f>
        <v>3060544.4548789435</v>
      </c>
      <c r="G15" s="73">
        <v>820784.84</v>
      </c>
      <c r="H15" s="80">
        <v>1175295249</v>
      </c>
      <c r="I15" s="72">
        <f>H14-H15</f>
        <v>542242404</v>
      </c>
      <c r="J15" s="74"/>
      <c r="K15" s="74"/>
      <c r="L15" s="74"/>
      <c r="M15" s="79">
        <f>H15/340.75</f>
        <v>3449142.330154072</v>
      </c>
      <c r="N15" s="73">
        <f>M14-M15</f>
        <v>1591320.3345561265</v>
      </c>
      <c r="P15" s="67"/>
      <c r="R15" s="67"/>
    </row>
    <row r="16" spans="1:18" ht="15">
      <c r="A16" s="118" t="s">
        <v>3</v>
      </c>
      <c r="B16" s="96"/>
      <c r="C16" s="119"/>
      <c r="D16" s="72">
        <v>132042880061</v>
      </c>
      <c r="E16" s="72"/>
      <c r="F16" s="73">
        <f>D16/340.75</f>
        <v>387506617.9339692</v>
      </c>
      <c r="G16" s="73"/>
      <c r="H16" s="72">
        <v>113738398904</v>
      </c>
      <c r="I16" s="72"/>
      <c r="J16" s="74"/>
      <c r="K16" s="74"/>
      <c r="L16" s="74"/>
      <c r="M16" s="73">
        <f>H16/340.75</f>
        <v>333788404.7072634</v>
      </c>
      <c r="N16" s="73"/>
      <c r="P16" s="67"/>
      <c r="R16" s="67"/>
    </row>
    <row r="17" spans="1:18" ht="15">
      <c r="A17" s="118" t="s">
        <v>32</v>
      </c>
      <c r="B17" s="96"/>
      <c r="C17" s="119"/>
      <c r="D17" s="80">
        <v>58148490621</v>
      </c>
      <c r="E17" s="72">
        <f>D16-D17</f>
        <v>73894389440</v>
      </c>
      <c r="F17" s="79">
        <v>170648541.8</v>
      </c>
      <c r="G17" s="73">
        <f aca="true" t="shared" si="0" ref="G17:G25">E17/340.75</f>
        <v>216858076.1261922</v>
      </c>
      <c r="H17" s="80">
        <v>50282975694</v>
      </c>
      <c r="I17" s="72">
        <f>H16-H17</f>
        <v>63455423210</v>
      </c>
      <c r="J17" s="74"/>
      <c r="K17" s="74"/>
      <c r="L17" s="74"/>
      <c r="M17" s="79">
        <f>H17/340.75</f>
        <v>147565592.64563462</v>
      </c>
      <c r="N17" s="73">
        <f>M16-M17</f>
        <v>186222812.0616288</v>
      </c>
      <c r="P17" s="67"/>
      <c r="R17" s="67"/>
    </row>
    <row r="18" spans="1:18" ht="15">
      <c r="A18" s="75" t="s">
        <v>33</v>
      </c>
      <c r="B18" s="76"/>
      <c r="C18" s="77"/>
      <c r="D18" s="77"/>
      <c r="E18" s="72">
        <v>7964402479</v>
      </c>
      <c r="F18" s="74"/>
      <c r="G18" s="73">
        <f t="shared" si="0"/>
        <v>23373154.743947174</v>
      </c>
      <c r="H18" s="74"/>
      <c r="I18" s="72">
        <v>24034701337</v>
      </c>
      <c r="J18" s="74"/>
      <c r="K18" s="74"/>
      <c r="L18" s="74"/>
      <c r="M18" s="74"/>
      <c r="N18" s="73">
        <f aca="true" t="shared" si="1" ref="N18:N23">I18/340.75</f>
        <v>70534706.78503302</v>
      </c>
      <c r="P18" s="67"/>
      <c r="R18" s="67"/>
    </row>
    <row r="19" spans="1:18" ht="15">
      <c r="A19" s="118" t="s">
        <v>4</v>
      </c>
      <c r="B19" s="96"/>
      <c r="C19" s="119"/>
      <c r="D19" s="81"/>
      <c r="E19" s="72">
        <v>48046734810</v>
      </c>
      <c r="F19" s="74"/>
      <c r="G19" s="73">
        <f t="shared" si="0"/>
        <v>141002890.12472486</v>
      </c>
      <c r="H19" s="74"/>
      <c r="I19" s="72">
        <v>63660765389</v>
      </c>
      <c r="J19" s="74"/>
      <c r="K19" s="74"/>
      <c r="L19" s="74"/>
      <c r="M19" s="74"/>
      <c r="N19" s="73">
        <f t="shared" si="1"/>
        <v>186825430.3418929</v>
      </c>
      <c r="P19" s="67"/>
      <c r="R19" s="67"/>
    </row>
    <row r="20" spans="1:18" ht="15">
      <c r="A20" s="118" t="s">
        <v>5</v>
      </c>
      <c r="B20" s="96"/>
      <c r="C20" s="119"/>
      <c r="D20" s="81"/>
      <c r="E20" s="72">
        <v>44139474093</v>
      </c>
      <c r="F20" s="74"/>
      <c r="G20" s="73">
        <f t="shared" si="0"/>
        <v>129536240.918562</v>
      </c>
      <c r="H20" s="74"/>
      <c r="I20" s="72">
        <v>43319511268</v>
      </c>
      <c r="J20" s="74"/>
      <c r="K20" s="74"/>
      <c r="L20" s="74"/>
      <c r="M20" s="74"/>
      <c r="N20" s="73">
        <f t="shared" si="1"/>
        <v>127129893.66984592</v>
      </c>
      <c r="P20" s="67"/>
      <c r="R20" s="67"/>
    </row>
    <row r="21" spans="1:18" ht="15">
      <c r="A21" s="118" t="s">
        <v>6</v>
      </c>
      <c r="B21" s="96"/>
      <c r="C21" s="119"/>
      <c r="D21" s="81"/>
      <c r="E21" s="72">
        <v>11319089894</v>
      </c>
      <c r="F21" s="74"/>
      <c r="G21" s="73">
        <f t="shared" si="0"/>
        <v>33218165.499633163</v>
      </c>
      <c r="H21" s="74"/>
      <c r="I21" s="72">
        <v>31391260066</v>
      </c>
      <c r="J21" s="74"/>
      <c r="K21" s="74"/>
      <c r="L21" s="74"/>
      <c r="M21" s="74"/>
      <c r="N21" s="73">
        <f t="shared" si="1"/>
        <v>92124020.73661041</v>
      </c>
      <c r="P21" s="67"/>
      <c r="R21" s="67"/>
    </row>
    <row r="22" spans="1:18" ht="15">
      <c r="A22" s="118" t="s">
        <v>7</v>
      </c>
      <c r="B22" s="96"/>
      <c r="C22" s="119"/>
      <c r="D22" s="81"/>
      <c r="E22" s="72">
        <v>4227065095</v>
      </c>
      <c r="F22" s="74"/>
      <c r="G22" s="73">
        <f t="shared" si="0"/>
        <v>12405180.029347029</v>
      </c>
      <c r="H22" s="74"/>
      <c r="I22" s="72">
        <v>5020118007</v>
      </c>
      <c r="J22" s="74"/>
      <c r="K22" s="74"/>
      <c r="L22" s="74"/>
      <c r="M22" s="74"/>
      <c r="N22" s="73">
        <f t="shared" si="1"/>
        <v>14732554.679383712</v>
      </c>
      <c r="P22" s="67"/>
      <c r="R22" s="67"/>
    </row>
    <row r="23" spans="1:18" ht="15">
      <c r="A23" s="81" t="s">
        <v>8</v>
      </c>
      <c r="B23" s="81"/>
      <c r="C23" s="81"/>
      <c r="D23" s="81"/>
      <c r="E23" s="80">
        <v>425079673</v>
      </c>
      <c r="F23" s="74"/>
      <c r="G23" s="79">
        <f t="shared" si="0"/>
        <v>1247482.5326485694</v>
      </c>
      <c r="H23" s="74"/>
      <c r="I23" s="80">
        <v>1811355915</v>
      </c>
      <c r="J23" s="74"/>
      <c r="K23" s="74"/>
      <c r="L23" s="74"/>
      <c r="M23" s="74"/>
      <c r="N23" s="79">
        <f t="shared" si="1"/>
        <v>5315791.386647102</v>
      </c>
      <c r="P23" s="67"/>
      <c r="R23" s="67"/>
    </row>
    <row r="24" spans="1:18" ht="15.75">
      <c r="A24" s="115" t="s">
        <v>9</v>
      </c>
      <c r="B24" s="116"/>
      <c r="C24" s="117"/>
      <c r="D24" s="82"/>
      <c r="E24" s="83">
        <f>SUM(E14:E23)</f>
        <v>190295917916</v>
      </c>
      <c r="F24" s="74"/>
      <c r="G24" s="84">
        <f t="shared" si="0"/>
        <v>558461974.8085107</v>
      </c>
      <c r="H24" s="74"/>
      <c r="I24" s="83">
        <f>SUM(I15:I23)</f>
        <v>233235377596</v>
      </c>
      <c r="J24" s="74"/>
      <c r="K24" s="74"/>
      <c r="L24" s="74"/>
      <c r="M24" s="74"/>
      <c r="N24" s="84">
        <f>SUM(N15:N23)</f>
        <v>684476529.9955981</v>
      </c>
      <c r="P24" s="67"/>
      <c r="R24" s="67"/>
    </row>
    <row r="25" spans="1:18" ht="15.75">
      <c r="A25" s="82" t="s">
        <v>10</v>
      </c>
      <c r="B25" s="82"/>
      <c r="C25" s="82"/>
      <c r="D25" s="82"/>
      <c r="E25" s="72">
        <v>145761803254</v>
      </c>
      <c r="F25" s="74"/>
      <c r="G25" s="73">
        <f t="shared" si="0"/>
        <v>427767581.08290535</v>
      </c>
      <c r="H25" s="74"/>
      <c r="I25" s="72">
        <v>76964317958</v>
      </c>
      <c r="J25" s="74"/>
      <c r="K25" s="74"/>
      <c r="L25" s="74"/>
      <c r="M25" s="74"/>
      <c r="N25" s="73">
        <f>I25/340.75</f>
        <v>225867404.13206163</v>
      </c>
      <c r="P25" s="67"/>
      <c r="R25" s="67"/>
    </row>
    <row r="26" spans="1:18" ht="15.75">
      <c r="A26" s="120" t="s">
        <v>11</v>
      </c>
      <c r="B26" s="121"/>
      <c r="C26" s="122"/>
      <c r="D26" s="85"/>
      <c r="E26" s="72"/>
      <c r="F26" s="74"/>
      <c r="G26" s="74"/>
      <c r="H26" s="74"/>
      <c r="I26" s="72"/>
      <c r="J26" s="74"/>
      <c r="K26" s="74"/>
      <c r="L26" s="74"/>
      <c r="M26" s="74"/>
      <c r="N26" s="74"/>
      <c r="P26" s="67"/>
      <c r="R26" s="67"/>
    </row>
    <row r="27" spans="1:18" ht="15">
      <c r="A27" s="118" t="s">
        <v>12</v>
      </c>
      <c r="B27" s="96"/>
      <c r="C27" s="119"/>
      <c r="D27" s="81"/>
      <c r="E27" s="72">
        <v>11703848000</v>
      </c>
      <c r="F27" s="74"/>
      <c r="G27" s="73">
        <f>E27/340.75</f>
        <v>34347316.21423331</v>
      </c>
      <c r="H27" s="74"/>
      <c r="I27" s="72">
        <v>11176310000</v>
      </c>
      <c r="J27" s="74"/>
      <c r="K27" s="74"/>
      <c r="L27" s="74"/>
      <c r="M27" s="74"/>
      <c r="N27" s="73">
        <f>I27/340.75</f>
        <v>32799148.936170213</v>
      </c>
      <c r="P27" s="67"/>
      <c r="R27" s="67"/>
    </row>
    <row r="28" spans="1:18" ht="15">
      <c r="A28" s="81" t="s">
        <v>34</v>
      </c>
      <c r="B28" s="81"/>
      <c r="C28" s="81"/>
      <c r="D28" s="81"/>
      <c r="E28" s="72">
        <v>37429090449</v>
      </c>
      <c r="F28" s="74"/>
      <c r="G28" s="73">
        <f>E28/340.75</f>
        <v>109843258.83785766</v>
      </c>
      <c r="H28" s="74"/>
      <c r="I28" s="72">
        <v>10015603147</v>
      </c>
      <c r="J28" s="74"/>
      <c r="K28" s="74"/>
      <c r="L28" s="74"/>
      <c r="M28" s="74"/>
      <c r="N28" s="73">
        <f>I28/340.75</f>
        <v>29392819.21349963</v>
      </c>
      <c r="P28" s="67"/>
      <c r="R28" s="67"/>
    </row>
    <row r="29" spans="1:18" ht="15">
      <c r="A29" s="118" t="s">
        <v>36</v>
      </c>
      <c r="B29" s="96"/>
      <c r="C29" s="119"/>
      <c r="D29" s="81"/>
      <c r="E29" s="72">
        <v>5268270025</v>
      </c>
      <c r="F29" s="74"/>
      <c r="G29" s="73">
        <f>E29/340.75</f>
        <v>15460807.116654439</v>
      </c>
      <c r="H29" s="74"/>
      <c r="I29" s="72">
        <v>895430502</v>
      </c>
      <c r="J29" s="74"/>
      <c r="K29" s="74"/>
      <c r="L29" s="74"/>
      <c r="M29" s="74"/>
      <c r="N29" s="73">
        <f>I29/340.75</f>
        <v>2627822.456346295</v>
      </c>
      <c r="P29" s="67"/>
      <c r="R29" s="67"/>
    </row>
    <row r="30" spans="1:18" ht="15">
      <c r="A30" s="118" t="s">
        <v>13</v>
      </c>
      <c r="B30" s="96"/>
      <c r="C30" s="119"/>
      <c r="D30" s="72">
        <f>28467612304</f>
        <v>28467612304</v>
      </c>
      <c r="E30" s="72"/>
      <c r="F30" s="73">
        <f>D30/340.75</f>
        <v>83543983.2839325</v>
      </c>
      <c r="G30" s="74"/>
      <c r="H30" s="72">
        <f>25640553790+4926164</f>
        <v>25645479954</v>
      </c>
      <c r="I30" s="72"/>
      <c r="J30" s="74"/>
      <c r="K30" s="74"/>
      <c r="L30" s="74"/>
      <c r="M30" s="73">
        <f>H30/340.75</f>
        <v>75261863.40132062</v>
      </c>
      <c r="N30" s="73"/>
      <c r="P30" s="67"/>
      <c r="R30" s="67"/>
    </row>
    <row r="31" spans="1:18" ht="15">
      <c r="A31" s="118" t="s">
        <v>71</v>
      </c>
      <c r="B31" s="96"/>
      <c r="C31" s="119"/>
      <c r="D31" s="72">
        <v>25143223</v>
      </c>
      <c r="E31" s="72"/>
      <c r="F31" s="73">
        <f>D31/340.75</f>
        <v>73787.88848129127</v>
      </c>
      <c r="G31" s="74"/>
      <c r="H31" s="72">
        <v>-146838340</v>
      </c>
      <c r="I31" s="72"/>
      <c r="J31" s="74"/>
      <c r="K31" s="74"/>
      <c r="L31" s="74"/>
      <c r="M31" s="73">
        <f>H31/340.75</f>
        <v>-430926.8965517241</v>
      </c>
      <c r="N31" s="73"/>
      <c r="P31" s="67"/>
      <c r="R31" s="67"/>
    </row>
    <row r="32" spans="1:18" ht="15">
      <c r="A32" s="118" t="s">
        <v>72</v>
      </c>
      <c r="B32" s="96"/>
      <c r="C32" s="119"/>
      <c r="E32" s="74"/>
      <c r="F32" s="73"/>
      <c r="G32" s="74"/>
      <c r="H32" s="72"/>
      <c r="I32" s="72"/>
      <c r="J32" s="74"/>
      <c r="K32" s="74"/>
      <c r="L32" s="74"/>
      <c r="M32" s="73"/>
      <c r="N32" s="73"/>
      <c r="P32" s="67"/>
      <c r="R32" s="67"/>
    </row>
    <row r="33" spans="1:18" ht="15">
      <c r="A33" s="118" t="s">
        <v>73</v>
      </c>
      <c r="B33" s="96"/>
      <c r="C33" s="119"/>
      <c r="D33" s="80">
        <v>65285922</v>
      </c>
      <c r="E33" s="86">
        <f>D30+D31-D33</f>
        <v>28427469605</v>
      </c>
      <c r="F33" s="79">
        <f>D33/340.75</f>
        <v>191594.78209831254</v>
      </c>
      <c r="G33" s="73">
        <f>F30+F31-F33</f>
        <v>83426176.39031549</v>
      </c>
      <c r="H33" s="87">
        <v>65350476</v>
      </c>
      <c r="I33" s="72">
        <f>H30+H31-H33</f>
        <v>25433291138</v>
      </c>
      <c r="J33" s="74"/>
      <c r="K33" s="74"/>
      <c r="L33" s="74"/>
      <c r="M33" s="79">
        <f>H33/340.75</f>
        <v>191784.22890682318</v>
      </c>
      <c r="N33" s="73">
        <v>74639152.27</v>
      </c>
      <c r="P33" s="67"/>
      <c r="R33" s="67"/>
    </row>
    <row r="34" spans="1:18" ht="15">
      <c r="A34" s="118" t="s">
        <v>14</v>
      </c>
      <c r="B34" s="96"/>
      <c r="C34" s="119"/>
      <c r="D34" s="81"/>
      <c r="E34" s="72">
        <v>3480066280</v>
      </c>
      <c r="F34" s="74"/>
      <c r="G34" s="73">
        <f aca="true" t="shared" si="2" ref="G34:G39">E34/340.75</f>
        <v>10212960.469552457</v>
      </c>
      <c r="H34" s="74"/>
      <c r="I34" s="72">
        <v>11995932369</v>
      </c>
      <c r="J34" s="74"/>
      <c r="K34" s="74"/>
      <c r="L34" s="74"/>
      <c r="M34" s="74"/>
      <c r="N34" s="73">
        <f>I34/340.75</f>
        <v>35204497.047688924</v>
      </c>
      <c r="P34" s="67"/>
      <c r="R34" s="67"/>
    </row>
    <row r="35" spans="1:18" ht="15">
      <c r="A35" s="118" t="s">
        <v>15</v>
      </c>
      <c r="B35" s="96"/>
      <c r="C35" s="119"/>
      <c r="D35" s="81"/>
      <c r="E35" s="72">
        <v>63037058570</v>
      </c>
      <c r="F35" s="74"/>
      <c r="G35" s="73">
        <v>184995036.15</v>
      </c>
      <c r="H35" s="74"/>
      <c r="I35" s="72">
        <v>6654631172</v>
      </c>
      <c r="J35" s="74"/>
      <c r="K35" s="74"/>
      <c r="L35" s="74"/>
      <c r="M35" s="74"/>
      <c r="N35" s="73">
        <f>I35/340.75</f>
        <v>19529365.141599413</v>
      </c>
      <c r="P35" s="67"/>
      <c r="R35" s="67"/>
    </row>
    <row r="36" spans="1:18" ht="15">
      <c r="A36" s="118" t="s">
        <v>16</v>
      </c>
      <c r="B36" s="96"/>
      <c r="C36" s="119"/>
      <c r="D36" s="81"/>
      <c r="E36" s="72">
        <v>34391614977</v>
      </c>
      <c r="F36" s="74"/>
      <c r="G36" s="73">
        <f t="shared" si="2"/>
        <v>100929170.8789435</v>
      </c>
      <c r="H36" s="74"/>
      <c r="I36" s="72">
        <v>135568638481</v>
      </c>
      <c r="J36" s="74"/>
      <c r="K36" s="74"/>
      <c r="L36" s="74"/>
      <c r="M36" s="74"/>
      <c r="N36" s="73">
        <f>I36/340.75</f>
        <v>397853671.2575202</v>
      </c>
      <c r="P36" s="67"/>
      <c r="R36" s="67"/>
    </row>
    <row r="37" spans="1:18" ht="15">
      <c r="A37" s="118" t="s">
        <v>17</v>
      </c>
      <c r="B37" s="96"/>
      <c r="C37" s="119"/>
      <c r="D37" s="81"/>
      <c r="E37" s="80">
        <v>6558500010</v>
      </c>
      <c r="F37" s="74"/>
      <c r="G37" s="79">
        <f t="shared" si="2"/>
        <v>19247248.745414525</v>
      </c>
      <c r="H37" s="74"/>
      <c r="I37" s="80">
        <v>31495540787</v>
      </c>
      <c r="J37" s="74"/>
      <c r="K37" s="74"/>
      <c r="L37" s="74"/>
      <c r="M37" s="74"/>
      <c r="N37" s="79">
        <f>I37/340.75</f>
        <v>92430053.66691123</v>
      </c>
      <c r="P37" s="67"/>
      <c r="R37" s="67"/>
    </row>
    <row r="38" spans="1:18" ht="15.75">
      <c r="A38" s="115" t="s">
        <v>18</v>
      </c>
      <c r="B38" s="116"/>
      <c r="C38" s="117"/>
      <c r="D38" s="82"/>
      <c r="E38" s="83">
        <f>SUM(E26:E37)</f>
        <v>190295917916</v>
      </c>
      <c r="F38" s="74"/>
      <c r="G38" s="84">
        <f t="shared" si="2"/>
        <v>558461974.8085107</v>
      </c>
      <c r="H38" s="74"/>
      <c r="I38" s="83">
        <f>SUM(I27:I37)</f>
        <v>233235377596</v>
      </c>
      <c r="J38" s="74"/>
      <c r="K38" s="74"/>
      <c r="L38" s="74"/>
      <c r="M38" s="74"/>
      <c r="N38" s="84">
        <v>684476530</v>
      </c>
      <c r="P38" s="67"/>
      <c r="R38" s="67"/>
    </row>
    <row r="39" spans="1:18" ht="15.75">
      <c r="A39" s="82" t="s">
        <v>19</v>
      </c>
      <c r="B39" s="82"/>
      <c r="C39" s="82"/>
      <c r="D39" s="82"/>
      <c r="E39" s="72">
        <v>145761803254</v>
      </c>
      <c r="F39" s="74"/>
      <c r="G39" s="73">
        <f t="shared" si="2"/>
        <v>427767581.08290535</v>
      </c>
      <c r="H39" s="74"/>
      <c r="I39" s="72">
        <v>76964317958</v>
      </c>
      <c r="J39" s="74"/>
      <c r="K39" s="74"/>
      <c r="L39" s="74"/>
      <c r="M39" s="74"/>
      <c r="N39" s="73">
        <f>I39/340.75</f>
        <v>225867404.13206163</v>
      </c>
      <c r="P39" s="67"/>
      <c r="R39" s="67"/>
    </row>
    <row r="40" spans="1:18" ht="15.75">
      <c r="A40" s="88"/>
      <c r="B40" s="88"/>
      <c r="C40" s="88"/>
      <c r="D40" s="88"/>
      <c r="E40" s="70"/>
      <c r="F40" s="89"/>
      <c r="G40" s="90"/>
      <c r="H40" s="70"/>
      <c r="I40" s="70"/>
      <c r="J40" s="70"/>
      <c r="K40" s="70"/>
      <c r="L40" s="70"/>
      <c r="M40" s="67"/>
      <c r="N40" s="90"/>
      <c r="P40" s="67"/>
      <c r="R40" s="67"/>
    </row>
    <row r="41" spans="1:18" ht="15.75">
      <c r="A41" s="88"/>
      <c r="B41" s="88"/>
      <c r="C41" s="88"/>
      <c r="D41" s="88"/>
      <c r="E41" s="70"/>
      <c r="F41" s="89"/>
      <c r="G41" s="90"/>
      <c r="H41" s="70"/>
      <c r="I41" s="70"/>
      <c r="J41" s="70"/>
      <c r="K41" s="70"/>
      <c r="L41" s="70"/>
      <c r="M41" s="89"/>
      <c r="N41" s="90"/>
      <c r="P41" s="67"/>
      <c r="R41" s="67"/>
    </row>
    <row r="42" spans="1:18" ht="15.75">
      <c r="A42" s="88"/>
      <c r="B42" s="88"/>
      <c r="C42" s="88"/>
      <c r="D42" s="88"/>
      <c r="E42" s="70"/>
      <c r="F42" s="89"/>
      <c r="G42" s="90"/>
      <c r="H42" s="70"/>
      <c r="I42" s="70"/>
      <c r="J42" s="70"/>
      <c r="K42" s="70"/>
      <c r="L42" s="70"/>
      <c r="M42" s="89"/>
      <c r="N42" s="90"/>
      <c r="P42" s="67"/>
      <c r="R42" s="67"/>
    </row>
    <row r="43" spans="1:18" ht="15">
      <c r="A43" s="91" t="s">
        <v>37</v>
      </c>
      <c r="B43" s="92"/>
      <c r="C43" s="92"/>
      <c r="D43" s="92"/>
      <c r="E43" s="92"/>
      <c r="F43" s="45"/>
      <c r="G43" s="90"/>
      <c r="H43" s="70"/>
      <c r="I43" s="70"/>
      <c r="J43" s="70"/>
      <c r="K43" s="70"/>
      <c r="L43" s="70"/>
      <c r="M43" s="89"/>
      <c r="N43" s="90"/>
      <c r="P43" s="67"/>
      <c r="R43" s="67"/>
    </row>
    <row r="44" spans="1:18" ht="15">
      <c r="A44" s="91" t="s">
        <v>38</v>
      </c>
      <c r="B44" s="92"/>
      <c r="C44" s="92"/>
      <c r="D44" s="92"/>
      <c r="E44" s="92"/>
      <c r="F44" s="45"/>
      <c r="G44" s="90"/>
      <c r="H44" s="70"/>
      <c r="I44" s="70"/>
      <c r="J44" s="70"/>
      <c r="K44" s="70"/>
      <c r="L44" s="70"/>
      <c r="M44" s="89"/>
      <c r="N44" s="90"/>
      <c r="P44" s="67"/>
      <c r="R44" s="67"/>
    </row>
    <row r="45" spans="1:18" ht="15">
      <c r="A45" s="91" t="s">
        <v>39</v>
      </c>
      <c r="B45" s="92"/>
      <c r="C45" s="92"/>
      <c r="D45" s="92"/>
      <c r="E45" s="92"/>
      <c r="F45" s="45"/>
      <c r="G45" s="90"/>
      <c r="H45" s="70"/>
      <c r="I45" s="70"/>
      <c r="J45" s="70"/>
      <c r="K45" s="70"/>
      <c r="L45" s="70"/>
      <c r="M45" s="89"/>
      <c r="N45" s="90"/>
      <c r="P45" s="67"/>
      <c r="R45" s="67"/>
    </row>
    <row r="46" spans="1:18" ht="15">
      <c r="A46" s="91" t="s">
        <v>74</v>
      </c>
      <c r="B46" s="92"/>
      <c r="C46" s="92"/>
      <c r="D46" s="92"/>
      <c r="E46" s="92"/>
      <c r="F46" s="45"/>
      <c r="G46" s="90"/>
      <c r="H46" s="70"/>
      <c r="I46" s="70"/>
      <c r="J46" s="70"/>
      <c r="K46" s="70"/>
      <c r="L46" s="70"/>
      <c r="M46" s="89"/>
      <c r="N46" s="90"/>
      <c r="P46" s="67"/>
      <c r="R46" s="67"/>
    </row>
    <row r="47" spans="1:18" ht="15">
      <c r="A47" s="92" t="s">
        <v>41</v>
      </c>
      <c r="B47" s="92"/>
      <c r="C47" s="92"/>
      <c r="D47" s="92"/>
      <c r="E47" s="92"/>
      <c r="F47" s="45"/>
      <c r="G47" s="90"/>
      <c r="H47" s="70"/>
      <c r="I47" s="70"/>
      <c r="J47" s="70"/>
      <c r="K47" s="70"/>
      <c r="L47" s="70"/>
      <c r="M47" s="89"/>
      <c r="N47" s="90"/>
      <c r="P47" s="67"/>
      <c r="R47" s="67"/>
    </row>
    <row r="48" spans="1:18" ht="15">
      <c r="A48" s="92" t="s">
        <v>42</v>
      </c>
      <c r="B48" s="92"/>
      <c r="C48" s="92"/>
      <c r="D48" s="92"/>
      <c r="E48" s="92"/>
      <c r="F48" s="45"/>
      <c r="G48" s="90"/>
      <c r="H48" s="70"/>
      <c r="I48" s="70"/>
      <c r="J48" s="70"/>
      <c r="K48" s="70"/>
      <c r="L48" s="70"/>
      <c r="M48" s="89"/>
      <c r="N48" s="90"/>
      <c r="P48" s="67"/>
      <c r="R48" s="67"/>
    </row>
    <row r="49" spans="1:18" ht="15">
      <c r="A49" s="92" t="s">
        <v>43</v>
      </c>
      <c r="B49" s="92"/>
      <c r="C49" s="92"/>
      <c r="D49" s="92"/>
      <c r="E49" s="92"/>
      <c r="F49" s="45"/>
      <c r="G49" s="90"/>
      <c r="H49" s="70"/>
      <c r="I49" s="70"/>
      <c r="J49" s="70"/>
      <c r="K49" s="70"/>
      <c r="L49" s="70"/>
      <c r="M49" s="89"/>
      <c r="N49" s="90"/>
      <c r="P49" s="67"/>
      <c r="R49" s="67"/>
    </row>
    <row r="50" spans="1:18" ht="15">
      <c r="A50" s="92" t="s">
        <v>44</v>
      </c>
      <c r="B50" s="92"/>
      <c r="C50" s="92"/>
      <c r="D50" s="92"/>
      <c r="E50" s="92"/>
      <c r="F50" s="45"/>
      <c r="G50" s="90"/>
      <c r="H50" s="70"/>
      <c r="I50" s="70"/>
      <c r="J50" s="70"/>
      <c r="K50" s="70"/>
      <c r="L50" s="70"/>
      <c r="M50" s="89"/>
      <c r="N50" s="90"/>
      <c r="P50" s="67"/>
      <c r="R50" s="67"/>
    </row>
    <row r="51" spans="1:18" ht="15">
      <c r="A51" s="92" t="s">
        <v>45</v>
      </c>
      <c r="B51" s="92"/>
      <c r="C51" s="92"/>
      <c r="D51" s="92"/>
      <c r="E51" s="92"/>
      <c r="F51" s="45"/>
      <c r="G51" s="90"/>
      <c r="H51" s="70"/>
      <c r="I51" s="70"/>
      <c r="J51" s="70"/>
      <c r="K51" s="70"/>
      <c r="L51" s="70"/>
      <c r="M51" s="89"/>
      <c r="N51" s="90"/>
      <c r="P51" s="67"/>
      <c r="R51" s="67"/>
    </row>
    <row r="52" ht="15">
      <c r="I52" s="68"/>
    </row>
    <row r="53" spans="2:9" ht="15">
      <c r="B53" s="93"/>
      <c r="C53" s="93"/>
      <c r="D53" s="93"/>
      <c r="E53" s="93"/>
      <c r="F53" s="93"/>
      <c r="I53" s="68"/>
    </row>
    <row r="54" spans="1:9" ht="15.75">
      <c r="A54" s="106" t="s">
        <v>75</v>
      </c>
      <c r="B54" s="106"/>
      <c r="C54" s="106"/>
      <c r="D54" s="106"/>
      <c r="E54" s="106"/>
      <c r="F54" s="106"/>
      <c r="G54" s="106"/>
      <c r="I54" s="68"/>
    </row>
    <row r="55" spans="1:9" ht="15.75">
      <c r="A55" s="46"/>
      <c r="B55" s="46"/>
      <c r="C55" s="46"/>
      <c r="D55" s="46"/>
      <c r="I55" s="68"/>
    </row>
    <row r="56" spans="1:9" ht="15.75">
      <c r="A56" s="46"/>
      <c r="B56" s="46"/>
      <c r="C56" s="46"/>
      <c r="D56" s="98" t="s">
        <v>20</v>
      </c>
      <c r="E56" s="98"/>
      <c r="F56" s="98" t="s">
        <v>21</v>
      </c>
      <c r="G56" s="98"/>
      <c r="I56" s="68"/>
    </row>
    <row r="57" spans="1:9" ht="15.75">
      <c r="A57" s="46"/>
      <c r="B57" s="46"/>
      <c r="C57" s="46"/>
      <c r="D57" s="98" t="s">
        <v>29</v>
      </c>
      <c r="E57" s="98"/>
      <c r="F57" s="98" t="s">
        <v>30</v>
      </c>
      <c r="G57" s="98"/>
      <c r="I57" s="68"/>
    </row>
    <row r="58" spans="4:18" ht="15">
      <c r="D58" s="1" t="s">
        <v>0</v>
      </c>
      <c r="E58" s="1" t="s">
        <v>1</v>
      </c>
      <c r="F58" s="4" t="s">
        <v>0</v>
      </c>
      <c r="G58" s="1" t="s">
        <v>1</v>
      </c>
      <c r="H58" s="67"/>
      <c r="I58" s="68"/>
      <c r="P58" s="67"/>
      <c r="R58" s="67"/>
    </row>
    <row r="59" spans="1:18" ht="15.75">
      <c r="A59" s="120" t="s">
        <v>22</v>
      </c>
      <c r="B59" s="121"/>
      <c r="C59" s="122"/>
      <c r="D59" s="72"/>
      <c r="E59" s="85"/>
      <c r="F59" s="85"/>
      <c r="G59" s="74"/>
      <c r="H59" s="67"/>
      <c r="I59" s="68"/>
      <c r="P59" s="67"/>
      <c r="R59" s="67"/>
    </row>
    <row r="60" spans="1:18" ht="15">
      <c r="A60" s="118" t="s">
        <v>47</v>
      </c>
      <c r="B60" s="96"/>
      <c r="C60" s="119"/>
      <c r="D60" s="72">
        <v>396218337858</v>
      </c>
      <c r="E60" s="94">
        <f>D60/340.75</f>
        <v>1162783089.825385</v>
      </c>
      <c r="F60" s="72">
        <v>458185514409</v>
      </c>
      <c r="G60" s="73">
        <f>F60/340.75</f>
        <v>1344638340.158474</v>
      </c>
      <c r="P60" s="67"/>
      <c r="R60" s="67"/>
    </row>
    <row r="61" spans="1:18" ht="15">
      <c r="A61" s="118" t="s">
        <v>48</v>
      </c>
      <c r="B61" s="96"/>
      <c r="C61" s="119"/>
      <c r="D61" s="80">
        <v>355561799460</v>
      </c>
      <c r="E61" s="95">
        <f aca="true" t="shared" si="3" ref="E61:E69">D61/340.75</f>
        <v>1043468230.2567865</v>
      </c>
      <c r="F61" s="80">
        <v>400926311354</v>
      </c>
      <c r="G61" s="79">
        <f aca="true" t="shared" si="4" ref="G61:G69">F61/340.75</f>
        <v>1176599593.1151872</v>
      </c>
      <c r="P61" s="67"/>
      <c r="R61" s="67"/>
    </row>
    <row r="62" spans="1:18" ht="15.75">
      <c r="A62" s="82" t="s">
        <v>23</v>
      </c>
      <c r="B62" s="82"/>
      <c r="C62" s="82"/>
      <c r="D62" s="83">
        <f>D60-D61</f>
        <v>40656538398</v>
      </c>
      <c r="E62" s="84">
        <f>E60-E61</f>
        <v>119314859.56859863</v>
      </c>
      <c r="F62" s="83">
        <f>F60-F61</f>
        <v>57259203055</v>
      </c>
      <c r="G62" s="84">
        <f>G60-G61</f>
        <v>168038747.0432868</v>
      </c>
      <c r="P62" s="67"/>
      <c r="R62" s="67"/>
    </row>
    <row r="63" spans="1:18" ht="15">
      <c r="A63" s="118" t="s">
        <v>49</v>
      </c>
      <c r="B63" s="96"/>
      <c r="C63" s="119"/>
      <c r="D63" s="72">
        <v>2343967696</v>
      </c>
      <c r="E63" s="94">
        <f>D63/340.75</f>
        <v>6878848.704328687</v>
      </c>
      <c r="F63" s="72">
        <v>1713781489</v>
      </c>
      <c r="G63" s="73">
        <f>F63/340.75</f>
        <v>5029439.439471753</v>
      </c>
      <c r="P63" s="67"/>
      <c r="R63" s="67"/>
    </row>
    <row r="64" spans="1:18" ht="15">
      <c r="A64" s="81" t="s">
        <v>50</v>
      </c>
      <c r="B64" s="81"/>
      <c r="C64" s="81"/>
      <c r="D64" s="72">
        <v>5196586654</v>
      </c>
      <c r="E64" s="94">
        <v>15250473.71</v>
      </c>
      <c r="F64" s="72">
        <v>5095684401</v>
      </c>
      <c r="G64" s="73">
        <f t="shared" si="4"/>
        <v>14954319.592076302</v>
      </c>
      <c r="P64" s="67"/>
      <c r="R64" s="67"/>
    </row>
    <row r="65" spans="1:18" ht="15">
      <c r="A65" s="118" t="s">
        <v>51</v>
      </c>
      <c r="B65" s="96"/>
      <c r="C65" s="119"/>
      <c r="D65" s="72">
        <v>8557463669</v>
      </c>
      <c r="E65" s="94">
        <f t="shared" si="3"/>
        <v>25113613.115187086</v>
      </c>
      <c r="F65" s="72">
        <v>7519390169</v>
      </c>
      <c r="G65" s="73">
        <f t="shared" si="4"/>
        <v>22067175.844460748</v>
      </c>
      <c r="P65" s="67"/>
      <c r="R65" s="67"/>
    </row>
    <row r="66" spans="1:18" ht="15">
      <c r="A66" s="118" t="s">
        <v>52</v>
      </c>
      <c r="B66" s="96"/>
      <c r="C66" s="119"/>
      <c r="D66" s="80">
        <v>4049371105</v>
      </c>
      <c r="E66" s="95">
        <f t="shared" si="3"/>
        <v>11883700.968451945</v>
      </c>
      <c r="F66" s="80">
        <v>4729682065</v>
      </c>
      <c r="G66" s="79">
        <f t="shared" si="4"/>
        <v>13880211.489361702</v>
      </c>
      <c r="P66" s="67"/>
      <c r="R66" s="67"/>
    </row>
    <row r="67" spans="1:18" ht="15.75">
      <c r="A67" s="82" t="s">
        <v>24</v>
      </c>
      <c r="B67" s="82"/>
      <c r="C67" s="82"/>
      <c r="D67" s="83">
        <f>D62+D63-D64-D65-D66</f>
        <v>25197084666</v>
      </c>
      <c r="E67" s="84">
        <v>73945956.47</v>
      </c>
      <c r="F67" s="83">
        <f>F62+F63-F64-F65-F66</f>
        <v>41628227909</v>
      </c>
      <c r="G67" s="84">
        <f>G62+G63-G64-G65-G66</f>
        <v>122166479.55685979</v>
      </c>
      <c r="P67" s="67"/>
      <c r="R67" s="67"/>
    </row>
    <row r="68" spans="1:18" ht="15">
      <c r="A68" s="118" t="s">
        <v>53</v>
      </c>
      <c r="B68" s="96"/>
      <c r="C68" s="119"/>
      <c r="D68" s="72">
        <v>12053247804</v>
      </c>
      <c r="E68" s="94">
        <v>35372700.81</v>
      </c>
      <c r="F68" s="72">
        <v>10104854871</v>
      </c>
      <c r="G68" s="73">
        <f t="shared" si="4"/>
        <v>29654746.503301542</v>
      </c>
      <c r="P68" s="67"/>
      <c r="R68" s="67"/>
    </row>
    <row r="69" spans="1:18" ht="15">
      <c r="A69" s="118" t="s">
        <v>54</v>
      </c>
      <c r="B69" s="96"/>
      <c r="C69" s="119"/>
      <c r="D69" s="80">
        <v>8787381596</v>
      </c>
      <c r="E69" s="95">
        <f t="shared" si="3"/>
        <v>25788353.913426265</v>
      </c>
      <c r="F69" s="80">
        <v>26092528990</v>
      </c>
      <c r="G69" s="79">
        <f t="shared" si="4"/>
        <v>76573819.486427</v>
      </c>
      <c r="P69" s="67"/>
      <c r="R69" s="67"/>
    </row>
    <row r="70" spans="1:18" ht="15.75">
      <c r="A70" s="82" t="s">
        <v>55</v>
      </c>
      <c r="B70" s="82"/>
      <c r="C70" s="82"/>
      <c r="D70" s="83">
        <f>D67+D68-D69</f>
        <v>28462950874</v>
      </c>
      <c r="E70" s="84">
        <f>E67+E68-E69</f>
        <v>83530303.36657374</v>
      </c>
      <c r="F70" s="83">
        <f>F67+F68-F69</f>
        <v>25640553790</v>
      </c>
      <c r="G70" s="84">
        <f>G67+G68-G69</f>
        <v>75247406.57373433</v>
      </c>
      <c r="P70" s="67"/>
      <c r="R70" s="67"/>
    </row>
    <row r="71" spans="1:18" ht="15.75">
      <c r="A71" s="115" t="s">
        <v>56</v>
      </c>
      <c r="B71" s="116"/>
      <c r="C71" s="117"/>
      <c r="D71" s="74"/>
      <c r="E71" s="82"/>
      <c r="F71" s="82"/>
      <c r="G71" s="74"/>
      <c r="P71" s="67"/>
      <c r="R71" s="67"/>
    </row>
    <row r="72" spans="1:17" ht="15">
      <c r="A72" s="68"/>
      <c r="I72" s="68"/>
      <c r="Q72" s="67" t="s">
        <v>76</v>
      </c>
    </row>
    <row r="73" ht="15">
      <c r="A73" s="68"/>
    </row>
    <row r="74" ht="15">
      <c r="A74" s="68"/>
    </row>
    <row r="75" spans="1:18" ht="15">
      <c r="A75" s="110" t="s">
        <v>77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18" ht="15">
      <c r="A76" s="6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2"/>
      <c r="O76" s="2"/>
      <c r="P76" s="2"/>
      <c r="Q76" s="2"/>
      <c r="R76" s="2"/>
    </row>
    <row r="77" spans="1:18" ht="15">
      <c r="A77" s="6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"/>
      <c r="O77" s="2"/>
      <c r="P77" s="2"/>
      <c r="Q77" s="2"/>
      <c r="R77" s="2"/>
    </row>
    <row r="78" spans="1:18" ht="15">
      <c r="A78" s="111" t="s">
        <v>58</v>
      </c>
      <c r="B78" s="111"/>
      <c r="C78" s="112" t="s">
        <v>59</v>
      </c>
      <c r="D78" s="112"/>
      <c r="E78" s="112"/>
      <c r="F78" s="112"/>
      <c r="G78" s="112"/>
      <c r="H78" s="112"/>
      <c r="I78" s="112"/>
      <c r="J78" s="111" t="s">
        <v>60</v>
      </c>
      <c r="K78" s="111"/>
      <c r="L78" s="111"/>
      <c r="M78" s="111"/>
      <c r="N78" s="2"/>
      <c r="O78" s="111"/>
      <c r="P78" s="111"/>
      <c r="Q78" s="111"/>
      <c r="R78" s="111"/>
    </row>
    <row r="79" spans="1:18" ht="15">
      <c r="A79" s="112" t="s">
        <v>61</v>
      </c>
      <c r="B79" s="112"/>
      <c r="C79" s="112"/>
      <c r="D79" s="112"/>
      <c r="E79" s="111"/>
      <c r="F79" s="111"/>
      <c r="G79" s="111"/>
      <c r="H79" s="45"/>
      <c r="I79" s="45"/>
      <c r="J79" s="45"/>
      <c r="K79" s="45"/>
      <c r="L79" s="45"/>
      <c r="M79" s="45"/>
      <c r="N79" s="2"/>
      <c r="O79" s="45"/>
      <c r="P79" s="45"/>
      <c r="Q79" s="45"/>
      <c r="R79" s="45"/>
    </row>
    <row r="80" spans="1:18" ht="15">
      <c r="A80" s="112"/>
      <c r="B80" s="112"/>
      <c r="C80" s="112"/>
      <c r="D80" s="112"/>
      <c r="E80" s="45"/>
      <c r="F80" s="45"/>
      <c r="G80" s="45"/>
      <c r="H80" s="45"/>
      <c r="I80" s="45"/>
      <c r="J80" s="45"/>
      <c r="K80" s="45"/>
      <c r="L80" s="45"/>
      <c r="M80" s="45"/>
      <c r="N80" s="2"/>
      <c r="O80" s="45"/>
      <c r="P80" s="45"/>
      <c r="Q80" s="45"/>
      <c r="R80" s="45"/>
    </row>
    <row r="81" spans="1:18" ht="15">
      <c r="A81" s="112"/>
      <c r="B81" s="11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2"/>
      <c r="O81" s="45"/>
      <c r="P81" s="45"/>
      <c r="Q81" s="45"/>
      <c r="R81" s="45"/>
    </row>
    <row r="82" spans="1:18" ht="15">
      <c r="A82" s="66"/>
      <c r="B82" s="6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2"/>
      <c r="O82" s="45"/>
      <c r="P82" s="45"/>
      <c r="Q82" s="45"/>
      <c r="R82" s="45"/>
    </row>
    <row r="83" spans="1:18" ht="15">
      <c r="A83" s="112"/>
      <c r="B83" s="11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2"/>
      <c r="O83" s="45"/>
      <c r="P83" s="45"/>
      <c r="Q83" s="45"/>
      <c r="R83" s="45"/>
    </row>
    <row r="84" spans="1:18" ht="15">
      <c r="A84" s="112"/>
      <c r="B84" s="11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2"/>
      <c r="O84" s="45"/>
      <c r="P84" s="45"/>
      <c r="Q84" s="45"/>
      <c r="R84" s="45"/>
    </row>
    <row r="85" spans="1:18" ht="15">
      <c r="A85" s="112"/>
      <c r="B85" s="11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2"/>
      <c r="O85" s="45"/>
      <c r="P85" s="45"/>
      <c r="Q85" s="45"/>
      <c r="R85" s="45"/>
    </row>
    <row r="86" spans="1:18" ht="15">
      <c r="A86" s="110" t="s">
        <v>62</v>
      </c>
      <c r="B86" s="110"/>
      <c r="C86" s="113" t="s">
        <v>63</v>
      </c>
      <c r="D86" s="113"/>
      <c r="E86" s="113"/>
      <c r="F86" s="113"/>
      <c r="G86" s="113"/>
      <c r="H86" s="113"/>
      <c r="I86" s="113"/>
      <c r="J86" s="110" t="s">
        <v>64</v>
      </c>
      <c r="K86" s="110"/>
      <c r="L86" s="110"/>
      <c r="M86" s="110"/>
      <c r="N86" s="2"/>
      <c r="O86" s="110"/>
      <c r="P86" s="110"/>
      <c r="Q86" s="110"/>
      <c r="R86" s="110"/>
    </row>
    <row r="87" spans="1:18" ht="15">
      <c r="A87" s="111" t="s">
        <v>65</v>
      </c>
      <c r="B87" s="111"/>
      <c r="C87" s="112" t="s">
        <v>66</v>
      </c>
      <c r="D87" s="112"/>
      <c r="E87" s="112"/>
      <c r="F87" s="112"/>
      <c r="G87" s="112"/>
      <c r="H87" s="112"/>
      <c r="I87" s="112"/>
      <c r="J87" s="111" t="s">
        <v>67</v>
      </c>
      <c r="K87" s="111"/>
      <c r="L87" s="111"/>
      <c r="M87" s="111"/>
      <c r="N87" s="2"/>
      <c r="O87" s="111"/>
      <c r="P87" s="111"/>
      <c r="Q87" s="111"/>
      <c r="R87" s="111"/>
    </row>
    <row r="88" spans="1:18" ht="15">
      <c r="A88" s="112"/>
      <c r="B88" s="112"/>
      <c r="C88" s="111" t="s">
        <v>68</v>
      </c>
      <c r="D88" s="111"/>
      <c r="E88" s="111"/>
      <c r="F88" s="111"/>
      <c r="G88" s="111"/>
      <c r="H88" s="111"/>
      <c r="I88" s="111"/>
      <c r="J88" s="45"/>
      <c r="K88" s="45"/>
      <c r="L88" s="45"/>
      <c r="M88" s="45"/>
      <c r="N88" s="2"/>
      <c r="O88" s="2"/>
      <c r="P88" s="2"/>
      <c r="Q88" s="2"/>
      <c r="R88" s="2"/>
    </row>
  </sheetData>
  <mergeCells count="67">
    <mergeCell ref="A88:B88"/>
    <mergeCell ref="C88:I88"/>
    <mergeCell ref="A87:B87"/>
    <mergeCell ref="C87:I87"/>
    <mergeCell ref="J87:M87"/>
    <mergeCell ref="O87:R87"/>
    <mergeCell ref="A86:B86"/>
    <mergeCell ref="C86:I86"/>
    <mergeCell ref="J86:M86"/>
    <mergeCell ref="O86:R86"/>
    <mergeCell ref="A81:B81"/>
    <mergeCell ref="A83:B83"/>
    <mergeCell ref="A84:B84"/>
    <mergeCell ref="A85:B85"/>
    <mergeCell ref="A79:B79"/>
    <mergeCell ref="C79:D79"/>
    <mergeCell ref="E79:G79"/>
    <mergeCell ref="A80:B80"/>
    <mergeCell ref="C80:D80"/>
    <mergeCell ref="A78:B78"/>
    <mergeCell ref="C78:I78"/>
    <mergeCell ref="J78:M78"/>
    <mergeCell ref="O78:R78"/>
    <mergeCell ref="A68:C68"/>
    <mergeCell ref="A69:C69"/>
    <mergeCell ref="A71:C71"/>
    <mergeCell ref="A75:R75"/>
    <mergeCell ref="A61:C61"/>
    <mergeCell ref="A63:C63"/>
    <mergeCell ref="A65:C65"/>
    <mergeCell ref="A66:C66"/>
    <mergeCell ref="D57:E57"/>
    <mergeCell ref="F57:G57"/>
    <mergeCell ref="A59:C59"/>
    <mergeCell ref="A60:C60"/>
    <mergeCell ref="A38:C38"/>
    <mergeCell ref="A54:G54"/>
    <mergeCell ref="D56:E56"/>
    <mergeCell ref="F56:G56"/>
    <mergeCell ref="A34:C34"/>
    <mergeCell ref="A35:C35"/>
    <mergeCell ref="A36:C36"/>
    <mergeCell ref="A37:C37"/>
    <mergeCell ref="A30:C30"/>
    <mergeCell ref="A31:C31"/>
    <mergeCell ref="A32:C32"/>
    <mergeCell ref="A33:C33"/>
    <mergeCell ref="A24:C24"/>
    <mergeCell ref="A26:C26"/>
    <mergeCell ref="A27:C27"/>
    <mergeCell ref="A29:C29"/>
    <mergeCell ref="A19:C19"/>
    <mergeCell ref="A20:C20"/>
    <mergeCell ref="A21:C21"/>
    <mergeCell ref="A22:C22"/>
    <mergeCell ref="A14:C14"/>
    <mergeCell ref="A15:C15"/>
    <mergeCell ref="A16:C16"/>
    <mergeCell ref="A17:C17"/>
    <mergeCell ref="D11:G11"/>
    <mergeCell ref="H11:N11"/>
    <mergeCell ref="D12:G12"/>
    <mergeCell ref="H12:N12"/>
    <mergeCell ref="A4:N4"/>
    <mergeCell ref="A5:N5"/>
    <mergeCell ref="A8:N8"/>
    <mergeCell ref="A9:N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 Iatridis</dc:creator>
  <cp:keywords/>
  <dc:description/>
  <cp:lastModifiedBy>Iriotis Themis</cp:lastModifiedBy>
  <cp:lastPrinted>2001-10-18T10:42:27Z</cp:lastPrinted>
  <dcterms:created xsi:type="dcterms:W3CDTF">2001-10-08T08:28:03Z</dcterms:created>
  <dcterms:modified xsi:type="dcterms:W3CDTF">2001-12-04T08:35:46Z</dcterms:modified>
  <cp:category/>
  <cp:version/>
  <cp:contentType/>
  <cp:contentStatus/>
</cp:coreProperties>
</file>