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3"/>
  </bookViews>
  <sheets>
    <sheet name="Ισολογισμός 2000" sheetId="1" r:id="rId1"/>
    <sheet name="Αποτελέσματα Χρήσεως 2000" sheetId="2" r:id="rId2"/>
    <sheet name="Ενοπ Ισολογισμός 2000 " sheetId="3" r:id="rId3"/>
    <sheet name="Ενοπ Αποτελέσματα Χρήσεως 2000" sheetId="4" r:id="rId4"/>
  </sheets>
  <definedNames/>
  <calcPr fullCalcOnLoad="1"/>
</workbook>
</file>

<file path=xl/sharedStrings.xml><?xml version="1.0" encoding="utf-8"?>
<sst xmlns="http://schemas.openxmlformats.org/spreadsheetml/2006/main" count="371" uniqueCount="221">
  <si>
    <t>MOTOR OIL (ΕΛΛΑΣ) ΔΙΥΛΙΣΤΗΡΙΑ ΚΟΡΙΝΘΟΥ Α.Ε.</t>
  </si>
  <si>
    <t>Α.Μ. ΝΟΜΑΡΧ. 1482/01ΑΤ/B/86/300/96</t>
  </si>
  <si>
    <t>ΛΟΓΙΣΤΙΚΕΣ ΚΑΤΑΣΤΑΣΕΙΣ ΤΗΣ 31ης ΔΕΚΕΜΒΡΙΟΥ 2000</t>
  </si>
  <si>
    <t>30η ΕΤΑΙΡΙΚΗ ΧΡΗΣΗ ( 1 ΙΑΝΟΥΑΡΙΟΥ - 31 ΔΕΚΕΜΒΡΙΟΥ 2000)</t>
  </si>
  <si>
    <t>ΕΝΕΡΓΗΤΙΚΟ</t>
  </si>
  <si>
    <t>ΠΑΘΗΤΙΚΟ</t>
  </si>
  <si>
    <t>Ποσά σε δραχμές</t>
  </si>
  <si>
    <t>Αξία κτήσεως</t>
  </si>
  <si>
    <t>Αποσβέσεις</t>
  </si>
  <si>
    <t>Αναπόσβεστη αξία</t>
  </si>
  <si>
    <t>B. ΕΞΟΔΑ ΕΓΚΑΤΑΣΤΑΣΗΣ</t>
  </si>
  <si>
    <t>A. ΙΔΙΑ ΚΕΦΑΛΑΙΑ</t>
  </si>
  <si>
    <t xml:space="preserve"> 2. Συναλλαγματικές διαφορές δανείων για κτήσεις</t>
  </si>
  <si>
    <t>I. Μετοχικό κεφάλαιο</t>
  </si>
  <si>
    <t xml:space="preserve">  πάγιων στοιχείων</t>
  </si>
  <si>
    <t xml:space="preserve"> (105.507.600 μετοχές των 100 δρχ. έκαστη)</t>
  </si>
  <si>
    <t xml:space="preserve"> 4. Λοιπά έξοδα εγκαταστάσεως</t>
  </si>
  <si>
    <t xml:space="preserve"> 1. Καταβεβλημένο</t>
  </si>
  <si>
    <t>Σύνολο (B)</t>
  </si>
  <si>
    <t>Γ. ΠΑΓΙΟ ΕΝΕΡΓΗΤΙΚΟ</t>
  </si>
  <si>
    <t>III. Διαφορές Αναπροσαρμογής - Επιχορηγήσεις</t>
  </si>
  <si>
    <t>I. Aσώματες ακινητοποιήσεις</t>
  </si>
  <si>
    <t>Επενδύσεων</t>
  </si>
  <si>
    <t xml:space="preserve"> 1. Έξοδα ερευνών και ανάπτυξης</t>
  </si>
  <si>
    <t xml:space="preserve"> 3. Επιχορηγήσεις επενδύσεων πάγιου ενεργητικού</t>
  </si>
  <si>
    <t>II. Ενσώματες ακινητοποιήσεις</t>
  </si>
  <si>
    <t xml:space="preserve"> 1. Γήπεδα - Οικόπεδα</t>
  </si>
  <si>
    <t>IV. Αποθεματικά Κεφάλαια</t>
  </si>
  <si>
    <t xml:space="preserve"> 3. Κτίρια και τεχνικά έργα</t>
  </si>
  <si>
    <t xml:space="preserve"> 1. Τακτικό Αποθεματικό</t>
  </si>
  <si>
    <t xml:space="preserve"> 4. Μηχανήματα - Τεχνικές εγκαταστάσεις και λοιπός</t>
  </si>
  <si>
    <t xml:space="preserve"> 3. Έιδικά αποθεματικά</t>
  </si>
  <si>
    <t xml:space="preserve">  μηχανολογικός εξοπλισμός</t>
  </si>
  <si>
    <t xml:space="preserve"> 4. Έκτακτα αποθεματικά</t>
  </si>
  <si>
    <t xml:space="preserve"> 5. Μεταφορικά μέσα</t>
  </si>
  <si>
    <t xml:space="preserve"> 5. Αφορολόγητα αποθεματικά ειδικών διατάξεων </t>
  </si>
  <si>
    <t xml:space="preserve"> 6. Έπιπλα και λοιπός εξοπλισμός</t>
  </si>
  <si>
    <t xml:space="preserve">  και νόμων</t>
  </si>
  <si>
    <t xml:space="preserve"> 7. Ακινητοποιήσεις υπό εκτέλεση και προκαταβολές </t>
  </si>
  <si>
    <t>V. Αποτελέσματα εις νέο</t>
  </si>
  <si>
    <t>Σύνολο ακινητοποιήσεων</t>
  </si>
  <si>
    <t xml:space="preserve"> Υπόλοιπο κερδών χρήσεως εις νέο</t>
  </si>
  <si>
    <t xml:space="preserve">III. Συμμετοχές και άλλες μακροπρόθεσμες </t>
  </si>
  <si>
    <t>Σύνολο ιδίων κεφαλαίων (A)</t>
  </si>
  <si>
    <t>χρηματοοικονομικές απαιτήσεις</t>
  </si>
  <si>
    <t xml:space="preserve"> 1. Συμμετοχές σε συνδεδεμένες επιχειρήσεις</t>
  </si>
  <si>
    <t>B. ΠΡΟΒΛΕΨΕΙΣ ΓΙΑ ΚΙΝΔΥΝΟΥΣ ΚΑΙ ΕΞΟΔΑ</t>
  </si>
  <si>
    <t xml:space="preserve"> 7. Λοιπές μακροπρόθεσμες απαιτήσεις</t>
  </si>
  <si>
    <t xml:space="preserve"> 1. Προβλέψεις για αποζημίωση προσωπικού λόγω εξόδου</t>
  </si>
  <si>
    <t xml:space="preserve">  από την υπηρεσία</t>
  </si>
  <si>
    <t>Σύνολο παγίου ενεργητικού (Γ)</t>
  </si>
  <si>
    <t xml:space="preserve"> 2. Λοιπές προβλέψεις</t>
  </si>
  <si>
    <t>Δ. ΚΥΚΛΟΦΟΡΟΥΝ ΕΝΕΡΓΗΤΙΚΟ</t>
  </si>
  <si>
    <t>I. Αποθέματα</t>
  </si>
  <si>
    <t>Γ. ΥΠΟΧΡΕΩΣΕΙΣ</t>
  </si>
  <si>
    <t xml:space="preserve"> 1. Εμπορεύματα</t>
  </si>
  <si>
    <t>I. Μακροπρόθεσμες υποχρεώσεις</t>
  </si>
  <si>
    <t xml:space="preserve"> 2. Προϊόντα έτοιμα και ημιτελή - Υποπροϊόντα και </t>
  </si>
  <si>
    <t xml:space="preserve"> 1. Ομολογιακά δάνεια</t>
  </si>
  <si>
    <t xml:space="preserve">  Υπολείμματα</t>
  </si>
  <si>
    <t xml:space="preserve"> 2. Δάνεια τραπεζών</t>
  </si>
  <si>
    <t xml:space="preserve"> 4. Πρώτες και βοηθητικές ύλες - αναλώσιμα υλικά-</t>
  </si>
  <si>
    <t xml:space="preserve"> 7. Γραμμάτια πληρωτέα μακροπρόθεσμα</t>
  </si>
  <si>
    <t xml:space="preserve">  ανταλλακτικά και είδη συσκευασίας</t>
  </si>
  <si>
    <r>
      <t xml:space="preserve">  </t>
    </r>
    <r>
      <rPr>
        <b/>
        <sz val="8"/>
        <color indexed="18"/>
        <rFont val="Verdana"/>
        <family val="2"/>
      </rPr>
      <t>Μείον:</t>
    </r>
    <r>
      <rPr>
        <sz val="8"/>
        <color indexed="18"/>
        <rFont val="Verdana"/>
        <family val="2"/>
      </rPr>
      <t xml:space="preserve"> Μη δουλευμένοι τόκοι</t>
    </r>
  </si>
  <si>
    <t xml:space="preserve"> 8. Λοιπές μακροπρόθεσμες υποχρεώσεις</t>
  </si>
  <si>
    <t>II. Απαιτήσεις</t>
  </si>
  <si>
    <t xml:space="preserve"> 1. Πελάτες</t>
  </si>
  <si>
    <r>
      <t xml:space="preserve">  </t>
    </r>
    <r>
      <rPr>
        <b/>
        <sz val="8"/>
        <color indexed="18"/>
        <rFont val="Verdana"/>
        <family val="2"/>
      </rPr>
      <t>Μείον:</t>
    </r>
    <r>
      <rPr>
        <sz val="8"/>
        <color indexed="18"/>
        <rFont val="Verdana"/>
        <family val="2"/>
      </rPr>
      <t xml:space="preserve"> Προβλέψεις</t>
    </r>
  </si>
  <si>
    <t>II. Βραχυπρόθεσμες υποχρεώσεις</t>
  </si>
  <si>
    <t xml:space="preserve"> 2. Γραμμάτια εισπρακτέα</t>
  </si>
  <si>
    <t xml:space="preserve"> 1. Προμηθευτές</t>
  </si>
  <si>
    <t xml:space="preserve"> 2α. Επιταγές εισπρακτέες</t>
  </si>
  <si>
    <t xml:space="preserve"> 2. Γραμμάτια πληρωτέα</t>
  </si>
  <si>
    <t xml:space="preserve"> 3. Γραμμάτια σε καθυστέρηση</t>
  </si>
  <si>
    <t xml:space="preserve"> 5. Βραχυπρόθεσμες απαιτήσεις κατά συνδεδεμένων </t>
  </si>
  <si>
    <t xml:space="preserve"> 3. Τράπεζες λογαριασμοί βραχυπρόθεσμων υποχρεώσεων </t>
  </si>
  <si>
    <t xml:space="preserve">  επιχειρήσεων</t>
  </si>
  <si>
    <t xml:space="preserve"> 4. Προκαταβολές πελατών</t>
  </si>
  <si>
    <t xml:space="preserve"> 8. Δεσμευμένοι λογαριασμοί καταθέσεων</t>
  </si>
  <si>
    <t xml:space="preserve"> 5. Υποχρεώσεις από φόρους - τέλη</t>
  </si>
  <si>
    <t xml:space="preserve"> 10. Επισφαλείς - επίδικοι πελάτες και χρεώστες</t>
  </si>
  <si>
    <t xml:space="preserve"> 6. Ασφαλιστικοί Οργανισμοί</t>
  </si>
  <si>
    <t xml:space="preserve"> 7. Μακροπρόθεσμες υποχρεώσεις πληρωτέες στην</t>
  </si>
  <si>
    <t xml:space="preserve"> 11. Χρεώστες διάφοροι</t>
  </si>
  <si>
    <t xml:space="preserve">  επόμενη χρήση</t>
  </si>
  <si>
    <t xml:space="preserve"> 12. Λ/σμοι διαχειρίσεως προκαταβολών και πιστώσεων</t>
  </si>
  <si>
    <t xml:space="preserve"> 10. Μερίσματα πληρωτέα</t>
  </si>
  <si>
    <t xml:space="preserve"> 11. Πιστωτές διάφοροι</t>
  </si>
  <si>
    <t>IV. Διαθέσιμα</t>
  </si>
  <si>
    <t xml:space="preserve"> 1. Ταμείο</t>
  </si>
  <si>
    <t>Σύνολο υποχρεώσεων (Γ)</t>
  </si>
  <si>
    <t xml:space="preserve"> 2. Καταθέσεις όψεως και προθεσμίας</t>
  </si>
  <si>
    <t>Σύνολο κυκλοφορούντος ενεργητικού (Δ)</t>
  </si>
  <si>
    <t>E. ΜΕΤΑΒΑΤΙΚΟΙ ΛΟΓΑΡΙΑΣΜΟΙ ΕΝΕΡΓΗΤΙΚΟΥ</t>
  </si>
  <si>
    <t>Δ. ΜΕΤΑΒΑΤΙΚΟΙ ΛΟΓΑΡΙΑΣΜΟΙ ΠΑΘΗΤΙΚΟΥ</t>
  </si>
  <si>
    <t xml:space="preserve"> 1. Έξοδα επομένων χρήσεων</t>
  </si>
  <si>
    <t xml:space="preserve"> 1. Έσοδα επομένων χρήσεων</t>
  </si>
  <si>
    <t xml:space="preserve"> 2. Έσοδα χρήσεως εισπρακτέα</t>
  </si>
  <si>
    <t xml:space="preserve"> 2. Έξοδα χρήσεως δουλευμένα</t>
  </si>
  <si>
    <t xml:space="preserve"> 3. Λοιποί μεταβατικοί λογαριασμοί</t>
  </si>
  <si>
    <t xml:space="preserve"> 3. Λοιποί μεταβατικοί λογαριασμοί </t>
  </si>
  <si>
    <t>Σύνολο (E)</t>
  </si>
  <si>
    <t>Σύνολο (Δ)</t>
  </si>
  <si>
    <t>ΓΕΝΙΚΟ ΣΥΝΟΛΟ ΕΝΕΡΓΗΤΙΚΟΥ (Β+Γ+Δ+E)</t>
  </si>
  <si>
    <t>ΓΕΝΙΚΟ ΣΥΝΟΛΟ ΠΑΘΗΤΙΚΟΥ (A+B+Γ+Δ)</t>
  </si>
  <si>
    <t>ΛΟΓΑΡΙΑΣΜΟΙ ΤΑΞΕΩΣ ΧΡΕΩΣΤΙΚΟΙ</t>
  </si>
  <si>
    <t>ΛΟΓΑΡΙΑΣΜΟΙ ΤΑΞΕΩΣ ΠΙΣΤΩΤΙΚΟΙ</t>
  </si>
  <si>
    <t xml:space="preserve"> 1. Αλλότρια περιουσιακά στοιχεία</t>
  </si>
  <si>
    <t xml:space="preserve"> 1. Δικοιούχοι αλλοτρίων περιουσιακών στοιχείων</t>
  </si>
  <si>
    <t xml:space="preserve"> 2. Χρεωστικοί λογ/σμοι εγγυήσεων και εμπραγμάτων</t>
  </si>
  <si>
    <t xml:space="preserve"> 2. Πιστωτικοί λογ/σμοί εγγυήσεων και εμπραγμάτων</t>
  </si>
  <si>
    <t xml:space="preserve">  ασφαλειών</t>
  </si>
  <si>
    <t xml:space="preserve"> 3. Απαιτήσεις από αμφοτεροβαρείς συμβάσεις </t>
  </si>
  <si>
    <t xml:space="preserve"> 3. Υποχρεώσεις από αμφοτεροβαρείς συμβάσεις</t>
  </si>
  <si>
    <t xml:space="preserve"> 4. Λοιποί λογαριασμοί τάξεως</t>
  </si>
  <si>
    <t>30η ΕΤΑΙΡΙΚΗ ΧΡΗΣΗ (1 ΙΑΝΟΥΑΡΙΟΥ - 31 ΔΕΚΕΜΒΡΙΟΥ 2000)</t>
  </si>
  <si>
    <t>ΚΑΤΑΣΤΑΣΗ ΛΟΓΑΡΙΑΣΜΟΥ ΑΠΟΤΕΛΕΣΜΑΤΩΝ ΧΡΗΣΕΩΣ</t>
  </si>
  <si>
    <t>ΠΙΝΑΚΑΣ ΔΙΑΘΕΣΕΩΣ ΑΠΟΤΕΛΕΣΜΑΤΩΝ</t>
  </si>
  <si>
    <t>Χρήση 2000</t>
  </si>
  <si>
    <t>Χρήση 1999</t>
  </si>
  <si>
    <t>I. Αποτελέσματα εκμετάλλευσης</t>
  </si>
  <si>
    <t>Καθαρά αποτελέσματα</t>
  </si>
  <si>
    <t xml:space="preserve"> Κύκλος εργασιών</t>
  </si>
  <si>
    <t>(Κέρδη) χρήσεως</t>
  </si>
  <si>
    <r>
      <t xml:space="preserve"> </t>
    </r>
    <r>
      <rPr>
        <b/>
        <sz val="8"/>
        <color indexed="18"/>
        <rFont val="Verdana"/>
        <family val="2"/>
      </rPr>
      <t>Μείον:</t>
    </r>
    <r>
      <rPr>
        <sz val="8"/>
        <color indexed="18"/>
        <rFont val="Verdana"/>
        <family val="2"/>
      </rPr>
      <t xml:space="preserve"> Κόστος πωλήσεων</t>
    </r>
  </si>
  <si>
    <t>Υπόλοιπο αποτελεσμάτων (κερδών) προηγούμενων</t>
  </si>
  <si>
    <t xml:space="preserve"> Μεικτά αποτελέσματα (κέρδη) εκμετάλλευσης</t>
  </si>
  <si>
    <t>χρήσεων</t>
  </si>
  <si>
    <r>
      <t xml:space="preserve"> </t>
    </r>
    <r>
      <rPr>
        <b/>
        <sz val="8"/>
        <color indexed="18"/>
        <rFont val="Verdana"/>
        <family val="2"/>
      </rPr>
      <t>Πλέον:</t>
    </r>
    <r>
      <rPr>
        <sz val="8"/>
        <color indexed="18"/>
        <rFont val="Verdana"/>
        <family val="2"/>
      </rPr>
      <t xml:space="preserve"> Άλλα έσοδα εκμετάλλευσης</t>
    </r>
  </si>
  <si>
    <t>Διαφορές φορολογικού ελέγχου προηγούμενων</t>
  </si>
  <si>
    <t xml:space="preserve"> Σύνολο</t>
  </si>
  <si>
    <r>
      <t xml:space="preserve"> </t>
    </r>
    <r>
      <rPr>
        <b/>
        <sz val="8"/>
        <color indexed="18"/>
        <rFont val="Verdana"/>
        <family val="2"/>
      </rPr>
      <t>ΜΕΙΟΝ:</t>
    </r>
    <r>
      <rPr>
        <sz val="8"/>
        <color indexed="18"/>
        <rFont val="Verdana"/>
        <family val="2"/>
      </rPr>
      <t xml:space="preserve">  1. Έξοδα διοικητικής λειτουργίας</t>
    </r>
  </si>
  <si>
    <t>Σύνολο</t>
  </si>
  <si>
    <t xml:space="preserve">  3. Έξοδα λειτουργίας διάθεσης</t>
  </si>
  <si>
    <r>
      <t>ΜΕΙΟΝ</t>
    </r>
    <r>
      <rPr>
        <sz val="8"/>
        <color indexed="18"/>
        <rFont val="Verdana"/>
        <family val="2"/>
      </rPr>
      <t>: 1. Φόρος εισοδήματος</t>
    </r>
  </si>
  <si>
    <t xml:space="preserve"> Μερικά αποτελέσματα (κέρδη) εκμεταλλεύσεως</t>
  </si>
  <si>
    <t xml:space="preserve"> 2. Λοιποί μη ενσωματωμένοι στο λειτουργικό</t>
  </si>
  <si>
    <r>
      <t xml:space="preserve"> </t>
    </r>
    <r>
      <rPr>
        <b/>
        <sz val="8"/>
        <color indexed="18"/>
        <rFont val="Verdana"/>
        <family val="2"/>
      </rPr>
      <t>Πλέον:</t>
    </r>
    <r>
      <rPr>
        <sz val="8"/>
        <color indexed="18"/>
        <rFont val="Verdana"/>
        <family val="2"/>
      </rPr>
      <t xml:space="preserve"> </t>
    </r>
  </si>
  <si>
    <t xml:space="preserve">  κόστος φόροι</t>
  </si>
  <si>
    <t xml:space="preserve">    2. Έσοδα χρεογράφων</t>
  </si>
  <si>
    <t>Κέρδη προς διάθεση</t>
  </si>
  <si>
    <t xml:space="preserve">    4. Πιστωτικοί τόκοι και συναφή έσοδα</t>
  </si>
  <si>
    <r>
      <t xml:space="preserve"> </t>
    </r>
    <r>
      <rPr>
        <b/>
        <sz val="8"/>
        <color indexed="18"/>
        <rFont val="Verdana"/>
        <family val="2"/>
      </rPr>
      <t>Μείον:</t>
    </r>
  </si>
  <si>
    <t>Η διάθεση των κερδών γίνεται ως εξής:</t>
  </si>
  <si>
    <t xml:space="preserve">    3. Χρεωστικοί τόκοι και συναφή έσοδα</t>
  </si>
  <si>
    <t>1. Τακτικό αποθεματικό</t>
  </si>
  <si>
    <t xml:space="preserve"> Ολικά αποτελέσματα (κέρδη)  εκμεταλλεύσεων</t>
  </si>
  <si>
    <t>2. Μερίσματα από κέρδη χρήσεως 1999</t>
  </si>
  <si>
    <t>2α. Μερίσματα χρήσεως</t>
  </si>
  <si>
    <t>II. ΠΛΕΟΝ: Έκτακτα αποτελέσματα</t>
  </si>
  <si>
    <t>5. Ειδικά αποθεματικά φορολογηθέντα Ν. 2601/98</t>
  </si>
  <si>
    <t xml:space="preserve">       1. Έκτακτα και ανόργανα έσοδα</t>
  </si>
  <si>
    <t>6α. Αφορολόγητα αποθεματικά Ν. 1828/89</t>
  </si>
  <si>
    <t xml:space="preserve">       2. Έκτακτα Κέρδη</t>
  </si>
  <si>
    <t>6β. Αποθεματικά από έσοδα φορολ. κατά ειδικό τρόπο</t>
  </si>
  <si>
    <t>8. Υπόλοιπο κερδών εις νέο</t>
  </si>
  <si>
    <r>
      <t xml:space="preserve"> </t>
    </r>
    <r>
      <rPr>
        <b/>
        <sz val="8"/>
        <color indexed="18"/>
        <rFont val="Verdana"/>
        <family val="2"/>
      </rPr>
      <t>Μείον:</t>
    </r>
    <r>
      <rPr>
        <sz val="8"/>
        <color indexed="18"/>
        <rFont val="Verdana"/>
        <family val="2"/>
      </rPr>
      <t xml:space="preserve"> 1. Έκτακτα και ανόργανα έξοδα</t>
    </r>
  </si>
  <si>
    <t xml:space="preserve">   2. Έκτακτες ζημίες</t>
  </si>
  <si>
    <t xml:space="preserve">   3. Έξοδα προηγουμένων χρήσεων</t>
  </si>
  <si>
    <t>ΣΗΜΕΙΩΣΕΙΣ</t>
  </si>
  <si>
    <t xml:space="preserve"> Οργανικά και έκτακτα αποτελέσματα (κέρδη)</t>
  </si>
  <si>
    <t xml:space="preserve">1. Επί των παγίων περιουσιακών στοιχείων της Εταιρείας έχουν εγγραφεί υποθήκες Δρχ 2.780.000, $ (δολάριο ΗΠΑ) 100.000 και </t>
  </si>
  <si>
    <r>
      <t xml:space="preserve"> </t>
    </r>
    <r>
      <rPr>
        <b/>
        <sz val="8"/>
        <color indexed="18"/>
        <rFont val="Verdana"/>
        <family val="2"/>
      </rPr>
      <t>Μείον:</t>
    </r>
    <r>
      <rPr>
        <sz val="8"/>
        <color indexed="18"/>
        <rFont val="Verdana"/>
        <family val="2"/>
      </rPr>
      <t xml:space="preserve"> Σύνολο αποσβέσεων παγίων στοιχείων</t>
    </r>
  </si>
  <si>
    <t xml:space="preserve"> EURO 1000 καθώς και προσημειώσεις Δρχ. 28.638.500.000 και $ (δολάριο ΗΠΑ) 232.000.000 προς εξασφάλιση δανείων σε</t>
  </si>
  <si>
    <r>
      <t xml:space="preserve"> </t>
    </r>
    <r>
      <rPr>
        <b/>
        <sz val="8"/>
        <color indexed="18"/>
        <rFont val="Verdana"/>
        <family val="2"/>
      </rPr>
      <t>Μείον:</t>
    </r>
    <r>
      <rPr>
        <sz val="8"/>
        <color indexed="18"/>
        <rFont val="Verdana"/>
        <family val="2"/>
      </rPr>
      <t xml:space="preserve"> Οι από αυτές ενσωματωμένες στο λειτουργικό κόστος</t>
    </r>
  </si>
  <si>
    <t xml:space="preserve"> δραχμές και συνάλλαγμα, το ανεξόφλητο υπόλοιπο των οποίων κατά την 31/12/00 ανέρχονταν σε Δρχ. 80.646.070.248.</t>
  </si>
  <si>
    <t>ΚΑΘΑΡΑ ΑΠΟΤΕΛΕΣΜΑΤΑ (ΚΕΡΔΗ) ΧΡΗΣΕΩΣ προ φόρων</t>
  </si>
  <si>
    <t>2. Η τελευταία αναπροσαρμογή των ακινήτων της Εταιρείας έγινε στις 31/12/96.</t>
  </si>
  <si>
    <t>3. Οι παρούσες Οικονομικές Καταστάσεις (Ισολογισμός, Κατάσταση Λογαριασμού Αποτελεσμάτων Χρήσεως και Πίνακας Διαθέσεως</t>
  </si>
  <si>
    <t xml:space="preserve"> Αποτελεσμάτων) προέκυψαν μετά την τροποποίηση των Οικονομικών Καταστάσεων που δημοσιεύθηκαν την 20.3.01 με την</t>
  </si>
  <si>
    <t xml:space="preserve"> απόφαση της από 10.4.01 Τακτικής Γενικής Συνέλευσης των Μετόχων.</t>
  </si>
  <si>
    <t>ΕΔΡΑ: ΑΘΗΝΑ - Α.Μ. ΝΟΜΑΡΧ. 1482/01ΑΤ/B/86/300/96</t>
  </si>
  <si>
    <t>ΕΝΟΠΟΙΗΜΕΝΕΣ ΛΟΓΙΣΤΙΚΕΣ ΚΑΤΑΣΤΑΣΕΙΣ ΤΗΣ 31ης ΔΕΚΕΜΒΡΙΟΥ 2000</t>
  </si>
  <si>
    <t>(1 ΙΑΝΟΥΑΡΙΟΥ - 31 ΔΕΚΕΜΒΡΙΟΥ 2000)</t>
  </si>
  <si>
    <t xml:space="preserve"> 1. Έξοδα ιδρύσεως και πρώτης εγκατάστασης</t>
  </si>
  <si>
    <t xml:space="preserve"> 2. Διαφορές από αναπροσαρμογή αξίας λοιπών</t>
  </si>
  <si>
    <t xml:space="preserve">  περιουσιακών στοιχείων</t>
  </si>
  <si>
    <t xml:space="preserve"> 3. Ειδικά αποθεματικά</t>
  </si>
  <si>
    <t xml:space="preserve"> 4α. Αποθεματικά φορ/ντα άρθρ. 8 Ν 2579/98</t>
  </si>
  <si>
    <t xml:space="preserve"> Υπόλοιπο ζημιών προηγούμενων χρήσεων</t>
  </si>
  <si>
    <t xml:space="preserve"> 1α. Συμμετοχές σε συγγενείς επιχειρήσεις</t>
  </si>
  <si>
    <t xml:space="preserve"> 4. Πρώτες και βοηθητικές ύλες - αναλώσιμα υλικά -</t>
  </si>
  <si>
    <t xml:space="preserve"> 7. Γραμμάτια πληρωτέα μακροπρόθεσμης λήξεως</t>
  </si>
  <si>
    <r>
      <t xml:space="preserve"> 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Μη δουλευμένοι τόκοι</t>
    </r>
  </si>
  <si>
    <r>
      <t xml:space="preserve"> 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Προβλέψεις</t>
    </r>
  </si>
  <si>
    <t xml:space="preserve"> 2. Γραμμάτια Εισπρακτέα</t>
  </si>
  <si>
    <t xml:space="preserve"> 3α. Επιταγές εισπρακτέες</t>
  </si>
  <si>
    <t xml:space="preserve"> 3β. Επιταγές σφραγισμένες εισπρακτέες</t>
  </si>
  <si>
    <r>
      <t xml:space="preserve">  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Προβλέψεις</t>
    </r>
  </si>
  <si>
    <t xml:space="preserve"> 3. Καταθέσεις όψεως και προθεσμίας</t>
  </si>
  <si>
    <t xml:space="preserve"> 1. Έξοδα επόμενων χρήσεων</t>
  </si>
  <si>
    <t>1. Οι εταιρείες του Ομίλου με τις διευθύνσεις τους που περιλαμβάνονται στην ενοποίηση είναι:</t>
  </si>
  <si>
    <t xml:space="preserve">    ΜΟΤΟΡ ΟΪΛ (ΕΛΛΑΣ) ΔΙΥΛΙΣΤΗΡΙΑ ΚΟΡΙΝΘΟΥ Α.Ε. (Ηρώδου Αττικού 12Α, Μαρούσι) και</t>
  </si>
  <si>
    <t xml:space="preserve"> AVIN OIL Ανώνυμος Βιομηχανική Εμπορική Εταιρεία Πετρελαίων (Ηρώδου Αττικού 12Α, Μαρούσι)</t>
  </si>
  <si>
    <t xml:space="preserve"> Η ενοποίηση επιβάλλεται από τη διάταξη του άρθρου 96 παράγραφος 1β του Κ.Ν. 2190/1920 (κοινά</t>
  </si>
  <si>
    <r>
      <t xml:space="preserve">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Κόστος πωλήσεων</t>
    </r>
  </si>
  <si>
    <t xml:space="preserve"> διοικητικά συμβούλια).</t>
  </si>
  <si>
    <t>2. Η τελευταία αναπροσαρμογή των ακινήτων του Ομίλου έγινε:</t>
  </si>
  <si>
    <r>
      <t xml:space="preserve"> </t>
    </r>
    <r>
      <rPr>
        <b/>
        <sz val="8"/>
        <color indexed="62"/>
        <rFont val="Verdana"/>
        <family val="2"/>
      </rPr>
      <t>Πλέον</t>
    </r>
    <r>
      <rPr>
        <sz val="8"/>
        <color indexed="62"/>
        <rFont val="Verdana"/>
        <family val="2"/>
      </rPr>
      <t>: Άλλα έσοδα εκμετάλλευσης</t>
    </r>
  </si>
  <si>
    <t xml:space="preserve"> α) Για τη ΜΟΤΟΡ ΟΪΛ (ΕΛΛΑΣ) ΔΙΥΛΙΣΤΗΡΙΑ ΚΟΡΙΝΘΟΥ Α.Ε. στις 31/12/96 βάσει των διατάξεων του Ν. 2065/1992</t>
  </si>
  <si>
    <t xml:space="preserve"> β) Για την AVIN OIL Ανώνυμος Βιομηχανική Εμπορική Εταιρεία Πετρελαίων στις 31/12/00 βάσει των διατάξεων</t>
  </si>
  <si>
    <r>
      <t xml:space="preserve"> </t>
    </r>
    <r>
      <rPr>
        <b/>
        <sz val="8"/>
        <color indexed="62"/>
        <rFont val="Verdana"/>
        <family val="2"/>
      </rPr>
      <t>ΜΕΙΟΝ:</t>
    </r>
    <r>
      <rPr>
        <sz val="8"/>
        <color indexed="62"/>
        <rFont val="Verdana"/>
        <family val="2"/>
      </rPr>
      <t xml:space="preserve">  1. Έξοδα διοικητικής λειτουργίας</t>
    </r>
  </si>
  <si>
    <t xml:space="preserve">  του Ν. 2065/1992</t>
  </si>
  <si>
    <t>3. Επί των παγίων περιουσιακών στοιχείων έχουν εγγραφεί υποθήκες δρχ. 2.780.000, $ (δολάριο Η.Π.Α) 100.000</t>
  </si>
  <si>
    <t xml:space="preserve"> και EURO 1.000, καθώς και προσημειώσεις δρχ 28.638.500.000 και $ (δολάριο Η.Π.Α.) 232.000.000 προς</t>
  </si>
  <si>
    <r>
      <t xml:space="preserve"> </t>
    </r>
    <r>
      <rPr>
        <b/>
        <sz val="8"/>
        <color indexed="62"/>
        <rFont val="Verdana"/>
        <family val="2"/>
      </rPr>
      <t>Πλέον:</t>
    </r>
    <r>
      <rPr>
        <sz val="8"/>
        <color indexed="62"/>
        <rFont val="Verdana"/>
        <family val="2"/>
      </rPr>
      <t xml:space="preserve"> </t>
    </r>
  </si>
  <si>
    <t xml:space="preserve"> εξασφάλιση δανείων σε δραχμές και συνάλλαγμα, το ανεξόφλητο υπόλοιπο των οποίων κατά την 31/12/00</t>
  </si>
  <si>
    <t xml:space="preserve"> 2. Έσοδα χρεογράφων</t>
  </si>
  <si>
    <t xml:space="preserve"> ανερχόταν σε δρχ. 80.646.070.248</t>
  </si>
  <si>
    <r>
      <t xml:space="preserve"> </t>
    </r>
    <r>
      <rPr>
        <b/>
        <sz val="8"/>
        <color indexed="62"/>
        <rFont val="Verdana"/>
        <family val="2"/>
      </rPr>
      <t>Μείον:</t>
    </r>
  </si>
  <si>
    <t xml:space="preserve">       3. Έσοδα προηγούμενων χρήσεων</t>
  </si>
  <si>
    <t xml:space="preserve">       4. Έσοδα από πρόβλεψη προηγούμενων χρήσεων</t>
  </si>
  <si>
    <r>
      <t xml:space="preserve">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1. Έκτακτα και ανόργανα έξοδα</t>
    </r>
  </si>
  <si>
    <t xml:space="preserve">   4. Προβλέψεις για έκτακτους κινδύνους</t>
  </si>
  <si>
    <r>
      <t xml:space="preserve">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Σύνολο αποσβέσεων παγίων στοιχείων</t>
    </r>
  </si>
  <si>
    <r>
      <t xml:space="preserve"> </t>
    </r>
    <r>
      <rPr>
        <b/>
        <sz val="8"/>
        <color indexed="62"/>
        <rFont val="Verdana"/>
        <family val="2"/>
      </rPr>
      <t>Μείον:</t>
    </r>
    <r>
      <rPr>
        <sz val="8"/>
        <color indexed="62"/>
        <rFont val="Verdana"/>
        <family val="2"/>
      </rPr>
      <t xml:space="preserve"> Οι από αυτές ενσωματωμένες στο λειτουργικό κόστος</t>
    </r>
  </si>
  <si>
    <r>
      <t xml:space="preserve">Μείον: </t>
    </r>
    <r>
      <rPr>
        <sz val="8"/>
        <color indexed="62"/>
        <rFont val="Verdana"/>
        <family val="2"/>
      </rPr>
      <t>Φόρος εισοδήματος</t>
    </r>
  </si>
  <si>
    <r>
      <t xml:space="preserve">Μείον: </t>
    </r>
    <r>
      <rPr>
        <sz val="8"/>
        <color indexed="62"/>
        <rFont val="Verdana"/>
        <family val="2"/>
      </rPr>
      <t>Διαφορές φορολογικού ελέγχου προηγ. χρήσεων</t>
    </r>
  </si>
  <si>
    <r>
      <t xml:space="preserve">Μείον: </t>
    </r>
    <r>
      <rPr>
        <sz val="8"/>
        <color indexed="62"/>
        <rFont val="Verdana"/>
        <family val="2"/>
      </rPr>
      <t>Λοιποί μη ενσωματωμένοι σο λειτουργικό κόστος φόροι</t>
    </r>
  </si>
  <si>
    <t>ΚΑΘΑΡΑ ΑΠΟΤΕΛΕΣΜΑΤΑ (ΚΕΡΔΗ) ΧΡΗΣΕΩΣ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</si>
</sst>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\(#,##0\)"/>
  </numFmts>
  <fonts count="23">
    <font>
      <sz val="10"/>
      <name val="Arial"/>
      <family val="0"/>
    </font>
    <font>
      <sz val="10"/>
      <color indexed="62"/>
      <name val="Arial"/>
      <family val="0"/>
    </font>
    <font>
      <b/>
      <sz val="18"/>
      <color indexed="18"/>
      <name val="Verdana"/>
      <family val="2"/>
    </font>
    <font>
      <sz val="10"/>
      <color indexed="18"/>
      <name val="Verdana"/>
      <family val="2"/>
    </font>
    <font>
      <sz val="13"/>
      <color indexed="18"/>
      <name val="Verdana"/>
      <family val="2"/>
    </font>
    <font>
      <sz val="10"/>
      <color indexed="18"/>
      <name val="Arial"/>
      <family val="0"/>
    </font>
    <font>
      <b/>
      <i/>
      <sz val="12"/>
      <color indexed="18"/>
      <name val="Verdana"/>
      <family val="2"/>
    </font>
    <font>
      <b/>
      <i/>
      <sz val="10"/>
      <color indexed="18"/>
      <name val="Verdana"/>
      <family val="2"/>
    </font>
    <font>
      <sz val="11"/>
      <color indexed="18"/>
      <name val="Verdana"/>
      <family val="2"/>
    </font>
    <font>
      <u val="single"/>
      <sz val="10"/>
      <color indexed="18"/>
      <name val="Verdana"/>
      <family val="2"/>
    </font>
    <font>
      <sz val="8"/>
      <color indexed="18"/>
      <name val="Verdana"/>
      <family val="2"/>
    </font>
    <font>
      <u val="single"/>
      <sz val="8"/>
      <color indexed="18"/>
      <name val="Verdana"/>
      <family val="2"/>
    </font>
    <font>
      <b/>
      <sz val="8"/>
      <color indexed="18"/>
      <name val="Verdana"/>
      <family val="2"/>
    </font>
    <font>
      <b/>
      <i/>
      <sz val="12"/>
      <color indexed="62"/>
      <name val="Verdana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b/>
      <sz val="18"/>
      <color indexed="62"/>
      <name val="Verdana"/>
      <family val="2"/>
    </font>
    <font>
      <sz val="10"/>
      <color indexed="62"/>
      <name val="Verdana"/>
      <family val="2"/>
    </font>
    <font>
      <sz val="13"/>
      <color indexed="62"/>
      <name val="Verdana"/>
      <family val="2"/>
    </font>
    <font>
      <b/>
      <i/>
      <sz val="10"/>
      <color indexed="62"/>
      <name val="Verdana"/>
      <family val="2"/>
    </font>
    <font>
      <sz val="11"/>
      <color indexed="62"/>
      <name val="Verdana"/>
      <family val="2"/>
    </font>
    <font>
      <u val="single"/>
      <sz val="10"/>
      <color indexed="62"/>
      <name val="Verdana"/>
      <family val="2"/>
    </font>
    <font>
      <u val="single"/>
      <sz val="8"/>
      <color indexed="62"/>
      <name val="Verdan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1"/>
    </xf>
    <xf numFmtId="3" fontId="10" fillId="0" borderId="14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3" fontId="10" fillId="0" borderId="17" xfId="0" applyNumberFormat="1" applyFont="1" applyBorder="1" applyAlignment="1">
      <alignment/>
    </xf>
    <xf numFmtId="0" fontId="12" fillId="0" borderId="0" xfId="0" applyFont="1" applyAlignment="1">
      <alignment horizontal="left" indent="3"/>
    </xf>
    <xf numFmtId="0" fontId="10" fillId="0" borderId="0" xfId="0" applyFont="1" applyBorder="1" applyAlignment="1">
      <alignment/>
    </xf>
    <xf numFmtId="3" fontId="10" fillId="0" borderId="18" xfId="0" applyNumberFormat="1" applyFont="1" applyBorder="1" applyAlignment="1">
      <alignment/>
    </xf>
    <xf numFmtId="0" fontId="12" fillId="0" borderId="0" xfId="0" applyFont="1" applyBorder="1" applyAlignment="1">
      <alignment horizontal="left" indent="1"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indent="2"/>
    </xf>
    <xf numFmtId="3" fontId="1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 indent="2"/>
    </xf>
    <xf numFmtId="3" fontId="5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left" indent="1"/>
    </xf>
    <xf numFmtId="3" fontId="10" fillId="0" borderId="0" xfId="0" applyNumberFormat="1" applyFont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0" fillId="0" borderId="6" xfId="0" applyBorder="1" applyAlignment="1">
      <alignment/>
    </xf>
    <xf numFmtId="0" fontId="5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164" fontId="10" fillId="0" borderId="14" xfId="0" applyNumberFormat="1" applyFont="1" applyBorder="1" applyAlignment="1">
      <alignment/>
    </xf>
    <xf numFmtId="0" fontId="10" fillId="0" borderId="0" xfId="0" applyFont="1" applyAlignment="1">
      <alignment horizontal="left" indent="5"/>
    </xf>
    <xf numFmtId="0" fontId="10" fillId="0" borderId="0" xfId="0" applyFont="1" applyAlignment="1">
      <alignment horizontal="left" indent="6"/>
    </xf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3"/>
    </xf>
    <xf numFmtId="0" fontId="13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0" fontId="15" fillId="0" borderId="0" xfId="0" applyFont="1" applyAlignment="1">
      <alignment horizontal="left" indent="1"/>
    </xf>
    <xf numFmtId="3" fontId="15" fillId="0" borderId="0" xfId="0" applyNumberFormat="1" applyFont="1" applyBorder="1" applyAlignment="1">
      <alignment/>
    </xf>
    <xf numFmtId="0" fontId="14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Alignment="1">
      <alignment/>
    </xf>
    <xf numFmtId="0" fontId="19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9" fillId="0" borderId="7" xfId="0" applyFont="1" applyBorder="1" applyAlignment="1">
      <alignment horizontal="right"/>
    </xf>
    <xf numFmtId="14" fontId="17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9" xfId="0" applyBorder="1" applyAlignment="1">
      <alignment/>
    </xf>
    <xf numFmtId="0" fontId="17" fillId="0" borderId="0" xfId="0" applyFont="1" applyAlignment="1">
      <alignment/>
    </xf>
    <xf numFmtId="0" fontId="21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1"/>
    </xf>
    <xf numFmtId="3" fontId="14" fillId="0" borderId="16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5" fillId="0" borderId="0" xfId="0" applyFont="1" applyAlignment="1">
      <alignment horizontal="right"/>
    </xf>
    <xf numFmtId="3" fontId="14" fillId="0" borderId="17" xfId="0" applyNumberFormat="1" applyFont="1" applyBorder="1" applyAlignment="1">
      <alignment/>
    </xf>
    <xf numFmtId="0" fontId="15" fillId="0" borderId="0" xfId="0" applyFont="1" applyAlignment="1">
      <alignment horizontal="left" indent="3"/>
    </xf>
    <xf numFmtId="0" fontId="14" fillId="0" borderId="0" xfId="0" applyFont="1" applyBorder="1" applyAlignment="1">
      <alignment/>
    </xf>
    <xf numFmtId="3" fontId="14" fillId="0" borderId="20" xfId="0" applyNumberFormat="1" applyFont="1" applyBorder="1" applyAlignment="1">
      <alignment/>
    </xf>
    <xf numFmtId="0" fontId="15" fillId="0" borderId="0" xfId="0" applyFont="1" applyBorder="1" applyAlignment="1">
      <alignment horizontal="left" indent="1"/>
    </xf>
    <xf numFmtId="3" fontId="14" fillId="0" borderId="18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indent="2"/>
    </xf>
    <xf numFmtId="3" fontId="14" fillId="0" borderId="0" xfId="0" applyNumberFormat="1" applyFont="1" applyBorder="1" applyAlignment="1">
      <alignment horizontal="left" indent="2"/>
    </xf>
    <xf numFmtId="3" fontId="0" fillId="0" borderId="0" xfId="0" applyNumberForma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0" xfId="0" applyNumberFormat="1" applyFont="1" applyAlignment="1">
      <alignment horizontal="right"/>
    </xf>
    <xf numFmtId="3" fontId="14" fillId="0" borderId="14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5" fillId="0" borderId="18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indent="5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indent="5"/>
    </xf>
    <xf numFmtId="0" fontId="10" fillId="0" borderId="0" xfId="0" applyFont="1" applyBorder="1" applyAlignment="1">
      <alignment horizontal="left" indent="6"/>
    </xf>
    <xf numFmtId="0" fontId="14" fillId="0" borderId="0" xfId="0" applyFont="1" applyAlignment="1">
      <alignment horizontal="left" indent="4"/>
    </xf>
    <xf numFmtId="164" fontId="14" fillId="0" borderId="14" xfId="0" applyNumberFormat="1" applyFont="1" applyBorder="1" applyAlignment="1">
      <alignment/>
    </xf>
    <xf numFmtId="0" fontId="14" fillId="0" borderId="0" xfId="0" applyFont="1" applyAlignment="1">
      <alignment horizontal="left" indent="3"/>
    </xf>
    <xf numFmtId="0" fontId="15" fillId="0" borderId="0" xfId="0" applyFont="1" applyAlignment="1">
      <alignment horizontal="left"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95250</xdr:rowOff>
    </xdr:from>
    <xdr:to>
      <xdr:col>2</xdr:col>
      <xdr:colOff>2724150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152400</xdr:rowOff>
    </xdr:from>
    <xdr:to>
      <xdr:col>1</xdr:col>
      <xdr:colOff>2943225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240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95250</xdr:rowOff>
    </xdr:from>
    <xdr:to>
      <xdr:col>2</xdr:col>
      <xdr:colOff>2724150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152400</xdr:rowOff>
    </xdr:from>
    <xdr:to>
      <xdr:col>1</xdr:col>
      <xdr:colOff>2943225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52400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workbookViewId="0" topLeftCell="B1">
      <selection activeCell="C31" sqref="C31"/>
    </sheetView>
  </sheetViews>
  <sheetFormatPr defaultColWidth="9.140625" defaultRowHeight="12.75"/>
  <cols>
    <col min="1" max="1" width="0.9921875" style="0" hidden="1" customWidth="1"/>
    <col min="2" max="2" width="0.9921875" style="0" customWidth="1"/>
    <col min="3" max="3" width="48.28125" style="0" customWidth="1"/>
    <col min="4" max="4" width="16.57421875" style="0" bestFit="1" customWidth="1"/>
    <col min="5" max="5" width="0.85546875" style="0" customWidth="1"/>
    <col min="6" max="6" width="16.8515625" style="0" customWidth="1"/>
    <col min="7" max="7" width="0.71875" style="0" customWidth="1"/>
    <col min="8" max="8" width="17.00390625" style="0" customWidth="1"/>
    <col min="9" max="9" width="0.85546875" style="0" customWidth="1"/>
    <col min="10" max="10" width="17.421875" style="0" customWidth="1"/>
    <col min="11" max="11" width="0.85546875" style="0" customWidth="1"/>
    <col min="12" max="12" width="16.57421875" style="0" customWidth="1"/>
    <col min="13" max="13" width="0.71875" style="0" customWidth="1"/>
    <col min="14" max="14" width="17.28125" style="0" customWidth="1"/>
    <col min="15" max="15" width="0.85546875" style="0" customWidth="1"/>
    <col min="16" max="16" width="50.00390625" style="0" customWidth="1"/>
    <col min="17" max="17" width="17.140625" style="0" customWidth="1"/>
    <col min="18" max="18" width="0.71875" style="0" customWidth="1"/>
    <col min="19" max="19" width="16.140625" style="0" bestFit="1" customWidth="1"/>
    <col min="20" max="20" width="0.9921875" style="0" customWidth="1"/>
    <col min="21" max="21" width="16.140625" style="0" customWidth="1"/>
    <col min="22" max="22" width="0.85546875" style="0" customWidth="1"/>
    <col min="23" max="23" width="16.7109375" style="0" customWidth="1"/>
    <col min="24" max="24" width="0.5625" style="0" customWidth="1"/>
  </cols>
  <sheetData>
    <row r="1" spans="1:24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4"/>
    </row>
    <row r="2" spans="1:24" ht="22.5">
      <c r="A2" s="5"/>
      <c r="B2" s="5"/>
      <c r="C2" s="136" t="s">
        <v>0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6"/>
    </row>
    <row r="3" spans="1:24" ht="12.75">
      <c r="A3" s="5"/>
      <c r="B3" s="5"/>
      <c r="C3" s="137" t="s">
        <v>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6"/>
    </row>
    <row r="4" spans="1:24" ht="15.75">
      <c r="A4" s="5"/>
      <c r="B4" s="5"/>
      <c r="C4" s="138" t="s">
        <v>2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6"/>
    </row>
    <row r="5" spans="1:24" ht="12.75">
      <c r="A5" s="5"/>
      <c r="B5" s="5"/>
      <c r="C5" s="137" t="s">
        <v>3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6"/>
    </row>
    <row r="6" spans="1:24" ht="12.75">
      <c r="A6" s="5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7"/>
      <c r="S6" s="7"/>
      <c r="T6" s="7"/>
      <c r="U6" s="7"/>
      <c r="V6" s="7"/>
      <c r="W6" s="7"/>
      <c r="X6" s="6"/>
    </row>
    <row r="7" spans="1:24" ht="15">
      <c r="A7" s="5"/>
      <c r="B7" s="5"/>
      <c r="C7" s="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7"/>
      <c r="R7" s="7"/>
      <c r="S7" s="7"/>
      <c r="T7" s="7"/>
      <c r="U7" s="7"/>
      <c r="V7" s="7"/>
      <c r="W7" s="7"/>
      <c r="X7" s="6"/>
    </row>
    <row r="8" spans="1:24" ht="13.5" thickBot="1">
      <c r="A8" s="10"/>
      <c r="B8" s="10"/>
      <c r="C8" s="11" t="s">
        <v>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 t="s">
        <v>5</v>
      </c>
      <c r="X8" s="14"/>
    </row>
    <row r="9" spans="1:24" ht="15" thickBot="1">
      <c r="A9" s="15"/>
      <c r="B9" s="10"/>
      <c r="C9" s="11"/>
      <c r="D9" s="139">
        <v>36891</v>
      </c>
      <c r="E9" s="140"/>
      <c r="F9" s="140"/>
      <c r="G9" s="140"/>
      <c r="H9" s="140"/>
      <c r="I9" s="17"/>
      <c r="J9" s="139">
        <v>36525</v>
      </c>
      <c r="K9" s="140"/>
      <c r="L9" s="140"/>
      <c r="M9" s="140"/>
      <c r="N9" s="140"/>
      <c r="O9" s="18"/>
      <c r="P9" s="19"/>
      <c r="Q9" s="139">
        <v>36891</v>
      </c>
      <c r="R9" s="139"/>
      <c r="S9" s="139"/>
      <c r="T9" s="16"/>
      <c r="U9" s="139">
        <v>36525</v>
      </c>
      <c r="V9" s="139"/>
      <c r="W9" s="139"/>
      <c r="X9" s="20"/>
    </row>
    <row r="10" spans="1:24" ht="12.75">
      <c r="A10" s="21"/>
      <c r="B10" s="22"/>
      <c r="C10" s="23"/>
      <c r="D10" s="141" t="s">
        <v>6</v>
      </c>
      <c r="E10" s="141"/>
      <c r="F10" s="141"/>
      <c r="G10" s="141"/>
      <c r="H10" s="141"/>
      <c r="I10" s="24"/>
      <c r="J10" s="141" t="s">
        <v>6</v>
      </c>
      <c r="K10" s="141"/>
      <c r="L10" s="141"/>
      <c r="M10" s="141"/>
      <c r="N10" s="141"/>
      <c r="O10" s="25"/>
      <c r="P10" s="7"/>
      <c r="Q10" s="141" t="s">
        <v>6</v>
      </c>
      <c r="R10" s="141"/>
      <c r="S10" s="141"/>
      <c r="T10" s="7"/>
      <c r="U10" s="141" t="s">
        <v>6</v>
      </c>
      <c r="V10" s="141"/>
      <c r="W10" s="141"/>
      <c r="X10" s="6"/>
    </row>
    <row r="11" spans="1:24" ht="12.75">
      <c r="A11" s="22"/>
      <c r="B11" s="22"/>
      <c r="C11" s="26"/>
      <c r="D11" s="27" t="s">
        <v>7</v>
      </c>
      <c r="E11" s="26"/>
      <c r="F11" s="27" t="s">
        <v>8</v>
      </c>
      <c r="G11" s="26"/>
      <c r="H11" s="27" t="s">
        <v>9</v>
      </c>
      <c r="I11" s="28"/>
      <c r="J11" s="27" t="s">
        <v>7</v>
      </c>
      <c r="K11" s="26"/>
      <c r="L11" s="27" t="s">
        <v>8</v>
      </c>
      <c r="M11" s="26"/>
      <c r="N11" s="27" t="s">
        <v>9</v>
      </c>
      <c r="O11" s="29"/>
      <c r="P11" s="7"/>
      <c r="Q11" s="7"/>
      <c r="R11" s="7"/>
      <c r="S11" s="30"/>
      <c r="T11" s="30"/>
      <c r="U11" s="30"/>
      <c r="V11" s="30"/>
      <c r="W11" s="30"/>
      <c r="X11" s="6"/>
    </row>
    <row r="12" spans="1:24" ht="12.75">
      <c r="A12" s="22"/>
      <c r="B12" s="22"/>
      <c r="C12" s="31" t="s">
        <v>10</v>
      </c>
      <c r="D12" s="32"/>
      <c r="E12" s="26"/>
      <c r="F12" s="32"/>
      <c r="G12" s="26"/>
      <c r="H12" s="32"/>
      <c r="I12" s="26"/>
      <c r="J12" s="32"/>
      <c r="K12" s="26"/>
      <c r="L12" s="32"/>
      <c r="M12" s="26"/>
      <c r="N12" s="32"/>
      <c r="O12" s="29"/>
      <c r="P12" s="31" t="s">
        <v>11</v>
      </c>
      <c r="Q12" s="31"/>
      <c r="R12" s="31"/>
      <c r="S12" s="7"/>
      <c r="T12" s="7"/>
      <c r="U12" s="7"/>
      <c r="V12" s="7"/>
      <c r="W12" s="7"/>
      <c r="X12" s="6"/>
    </row>
    <row r="13" spans="1:24" ht="12.75">
      <c r="A13" s="22"/>
      <c r="B13" s="22"/>
      <c r="C13" s="33" t="s">
        <v>12</v>
      </c>
      <c r="D13" s="32"/>
      <c r="E13" s="26"/>
      <c r="F13" s="32"/>
      <c r="G13" s="26"/>
      <c r="H13" s="32"/>
      <c r="I13" s="26"/>
      <c r="J13" s="32"/>
      <c r="K13" s="26"/>
      <c r="L13" s="32"/>
      <c r="M13" s="26"/>
      <c r="N13" s="32"/>
      <c r="O13" s="29"/>
      <c r="P13" s="34" t="s">
        <v>13</v>
      </c>
      <c r="Q13" s="34"/>
      <c r="R13" s="34"/>
      <c r="S13" s="7"/>
      <c r="T13" s="7"/>
      <c r="U13" s="7"/>
      <c r="V13" s="7"/>
      <c r="W13" s="7"/>
      <c r="X13" s="6"/>
    </row>
    <row r="14" spans="1:24" ht="12.75">
      <c r="A14" s="22"/>
      <c r="B14" s="22"/>
      <c r="C14" s="35" t="s">
        <v>14</v>
      </c>
      <c r="D14" s="32">
        <v>799146204</v>
      </c>
      <c r="E14" s="26"/>
      <c r="F14" s="32">
        <v>799146204</v>
      </c>
      <c r="G14" s="26"/>
      <c r="H14" s="32">
        <v>0</v>
      </c>
      <c r="I14" s="26"/>
      <c r="J14" s="32">
        <v>646918572</v>
      </c>
      <c r="K14" s="26"/>
      <c r="L14" s="32">
        <v>323459286</v>
      </c>
      <c r="M14" s="26"/>
      <c r="N14" s="32">
        <v>484394188</v>
      </c>
      <c r="O14" s="29"/>
      <c r="P14" s="35" t="s">
        <v>15</v>
      </c>
      <c r="Q14" s="35"/>
      <c r="R14" s="35"/>
      <c r="S14" s="7"/>
      <c r="T14" s="7"/>
      <c r="U14" s="7"/>
      <c r="V14" s="7"/>
      <c r="W14" s="7"/>
      <c r="X14" s="6"/>
    </row>
    <row r="15" spans="1:24" ht="13.5" thickBot="1">
      <c r="A15" s="22"/>
      <c r="B15" s="22"/>
      <c r="C15" s="36" t="s">
        <v>16</v>
      </c>
      <c r="D15" s="37">
        <v>583139431</v>
      </c>
      <c r="E15" s="26"/>
      <c r="F15" s="37">
        <v>355332072</v>
      </c>
      <c r="G15" s="26"/>
      <c r="H15" s="37">
        <v>227807359</v>
      </c>
      <c r="I15" s="26"/>
      <c r="J15" s="37">
        <v>547765773</v>
      </c>
      <c r="K15" s="26"/>
      <c r="L15" s="37">
        <v>189815774</v>
      </c>
      <c r="M15" s="26"/>
      <c r="N15" s="37">
        <v>49568345</v>
      </c>
      <c r="O15" s="29"/>
      <c r="P15" s="36" t="s">
        <v>17</v>
      </c>
      <c r="Q15" s="36"/>
      <c r="R15" s="36"/>
      <c r="S15" s="38">
        <v>10550760000</v>
      </c>
      <c r="T15" s="39"/>
      <c r="U15" s="39"/>
      <c r="V15" s="8"/>
      <c r="W15" s="38">
        <v>10550760000</v>
      </c>
      <c r="X15" s="6"/>
    </row>
    <row r="16" spans="1:24" ht="14.25" thickBot="1" thickTop="1">
      <c r="A16" s="22"/>
      <c r="B16" s="22"/>
      <c r="C16" s="40" t="s">
        <v>18</v>
      </c>
      <c r="D16" s="41">
        <f>SUM(D13:D15)</f>
        <v>1382285635</v>
      </c>
      <c r="E16" s="26"/>
      <c r="F16" s="41">
        <f>SUM(F13:F15)</f>
        <v>1154478276</v>
      </c>
      <c r="G16" s="26"/>
      <c r="H16" s="41">
        <f>D16-F16</f>
        <v>227807359</v>
      </c>
      <c r="I16" s="26"/>
      <c r="J16" s="41">
        <f>SUM(J13:J15)</f>
        <v>1194684345</v>
      </c>
      <c r="K16" s="26"/>
      <c r="L16" s="41">
        <f>SUM(L13:L15)</f>
        <v>513275060</v>
      </c>
      <c r="M16" s="26"/>
      <c r="N16" s="41">
        <f>J16-L16</f>
        <v>681409285</v>
      </c>
      <c r="O16" s="29"/>
      <c r="P16" s="7"/>
      <c r="Q16" s="7"/>
      <c r="R16" s="7"/>
      <c r="S16" s="39"/>
      <c r="T16" s="39"/>
      <c r="U16" s="39"/>
      <c r="V16" s="8"/>
      <c r="W16" s="39"/>
      <c r="X16" s="6"/>
    </row>
    <row r="17" spans="1:24" ht="13.5" thickTop="1">
      <c r="A17" s="22"/>
      <c r="B17" s="22"/>
      <c r="C17" s="26"/>
      <c r="D17" s="32"/>
      <c r="E17" s="26"/>
      <c r="F17" s="32"/>
      <c r="G17" s="26"/>
      <c r="H17" s="32"/>
      <c r="I17" s="26"/>
      <c r="J17" s="32"/>
      <c r="K17" s="26"/>
      <c r="L17" s="32"/>
      <c r="M17" s="26"/>
      <c r="N17" s="32"/>
      <c r="O17" s="29"/>
      <c r="P17" s="7"/>
      <c r="Q17" s="7"/>
      <c r="R17" s="7"/>
      <c r="S17" s="39"/>
      <c r="T17" s="39"/>
      <c r="U17" s="39"/>
      <c r="V17" s="8"/>
      <c r="W17" s="39"/>
      <c r="X17" s="6"/>
    </row>
    <row r="18" spans="1:24" ht="12.75">
      <c r="A18" s="22"/>
      <c r="B18" s="22"/>
      <c r="C18" s="31" t="s">
        <v>19</v>
      </c>
      <c r="D18" s="32"/>
      <c r="E18" s="26"/>
      <c r="F18" s="32"/>
      <c r="G18" s="26"/>
      <c r="H18" s="32"/>
      <c r="I18" s="26"/>
      <c r="J18" s="32"/>
      <c r="K18" s="26"/>
      <c r="L18" s="32"/>
      <c r="M18" s="26"/>
      <c r="N18" s="32"/>
      <c r="O18" s="29"/>
      <c r="P18" s="34" t="s">
        <v>20</v>
      </c>
      <c r="Q18" s="34"/>
      <c r="R18" s="34"/>
      <c r="S18" s="39"/>
      <c r="T18" s="39"/>
      <c r="U18" s="39"/>
      <c r="V18" s="8"/>
      <c r="W18" s="39"/>
      <c r="X18" s="6"/>
    </row>
    <row r="19" spans="1:24" ht="12.75">
      <c r="A19" s="22"/>
      <c r="B19" s="22"/>
      <c r="C19" s="34" t="s">
        <v>21</v>
      </c>
      <c r="D19" s="32"/>
      <c r="E19" s="26"/>
      <c r="F19" s="32"/>
      <c r="G19" s="26"/>
      <c r="H19" s="32"/>
      <c r="I19" s="26"/>
      <c r="J19" s="32"/>
      <c r="K19" s="26"/>
      <c r="L19" s="32"/>
      <c r="M19" s="26"/>
      <c r="N19" s="32"/>
      <c r="O19" s="29"/>
      <c r="P19" s="42" t="s">
        <v>22</v>
      </c>
      <c r="Q19" s="34"/>
      <c r="R19" s="34"/>
      <c r="S19" s="39"/>
      <c r="T19" s="39"/>
      <c r="U19" s="39"/>
      <c r="V19" s="8"/>
      <c r="W19" s="39"/>
      <c r="X19" s="6"/>
    </row>
    <row r="20" spans="1:24" ht="13.5" thickBot="1">
      <c r="A20" s="22"/>
      <c r="B20" s="22"/>
      <c r="C20" s="33" t="s">
        <v>23</v>
      </c>
      <c r="D20" s="38">
        <v>92573002</v>
      </c>
      <c r="E20" s="26"/>
      <c r="F20" s="38">
        <v>52405760</v>
      </c>
      <c r="G20" s="26"/>
      <c r="H20" s="38">
        <f>D20-F20</f>
        <v>40167242</v>
      </c>
      <c r="I20" s="26"/>
      <c r="J20" s="38">
        <v>92573002</v>
      </c>
      <c r="K20" s="26"/>
      <c r="L20" s="38">
        <v>0</v>
      </c>
      <c r="M20" s="26"/>
      <c r="N20" s="38">
        <v>92573002</v>
      </c>
      <c r="O20" s="29"/>
      <c r="P20" s="36" t="s">
        <v>24</v>
      </c>
      <c r="Q20" s="34"/>
      <c r="R20" s="34"/>
      <c r="S20" s="37">
        <v>315596487</v>
      </c>
      <c r="T20" s="39"/>
      <c r="U20" s="39"/>
      <c r="V20" s="8"/>
      <c r="W20" s="37">
        <v>350082580</v>
      </c>
      <c r="X20" s="6"/>
    </row>
    <row r="21" spans="1:24" ht="14.25" thickBot="1" thickTop="1">
      <c r="A21" s="22"/>
      <c r="B21" s="22"/>
      <c r="C21" s="31"/>
      <c r="D21" s="32"/>
      <c r="E21" s="26"/>
      <c r="F21" s="32"/>
      <c r="G21" s="26"/>
      <c r="H21" s="32"/>
      <c r="I21" s="26"/>
      <c r="J21" s="32"/>
      <c r="K21" s="26"/>
      <c r="L21" s="32"/>
      <c r="M21" s="26"/>
      <c r="N21" s="32"/>
      <c r="O21" s="29"/>
      <c r="P21" s="35"/>
      <c r="Q21" s="34"/>
      <c r="R21" s="34"/>
      <c r="S21" s="41">
        <f>SUM(S19:S20)</f>
        <v>315596487</v>
      </c>
      <c r="T21" s="39"/>
      <c r="U21" s="39"/>
      <c r="V21" s="8"/>
      <c r="W21" s="41">
        <f>SUM(W19:W20)</f>
        <v>350082580</v>
      </c>
      <c r="X21" s="6"/>
    </row>
    <row r="22" spans="1:24" ht="13.5" thickTop="1">
      <c r="A22" s="22"/>
      <c r="B22" s="22"/>
      <c r="C22" s="34" t="s">
        <v>25</v>
      </c>
      <c r="D22" s="39"/>
      <c r="E22" s="43"/>
      <c r="F22" s="39"/>
      <c r="G22" s="43"/>
      <c r="H22" s="39"/>
      <c r="I22" s="43"/>
      <c r="J22" s="39"/>
      <c r="K22" s="43"/>
      <c r="L22" s="39"/>
      <c r="M22" s="43"/>
      <c r="N22" s="39"/>
      <c r="O22" s="29"/>
      <c r="P22" s="7"/>
      <c r="Q22" s="42"/>
      <c r="R22" s="42"/>
      <c r="S22" s="39"/>
      <c r="T22" s="39"/>
      <c r="U22" s="39"/>
      <c r="V22" s="8"/>
      <c r="W22" s="39"/>
      <c r="X22" s="6"/>
    </row>
    <row r="23" spans="1:24" ht="12.75">
      <c r="A23" s="22"/>
      <c r="B23" s="22"/>
      <c r="C23" s="33" t="s">
        <v>26</v>
      </c>
      <c r="D23" s="39">
        <v>9916530924</v>
      </c>
      <c r="E23" s="43"/>
      <c r="F23" s="39">
        <v>0</v>
      </c>
      <c r="G23" s="43"/>
      <c r="H23" s="39">
        <f>D23-F23</f>
        <v>9916530924</v>
      </c>
      <c r="I23" s="43"/>
      <c r="J23" s="39">
        <v>9874023744</v>
      </c>
      <c r="K23" s="43"/>
      <c r="L23" s="39">
        <v>0</v>
      </c>
      <c r="M23" s="43"/>
      <c r="N23" s="39">
        <f>J23-L23</f>
        <v>9874023744</v>
      </c>
      <c r="O23" s="29"/>
      <c r="P23" s="34" t="s">
        <v>27</v>
      </c>
      <c r="Q23" s="36"/>
      <c r="R23" s="36"/>
      <c r="S23" s="39"/>
      <c r="T23" s="8"/>
      <c r="U23" s="8"/>
      <c r="V23" s="8"/>
      <c r="W23" s="39"/>
      <c r="X23" s="6"/>
    </row>
    <row r="24" spans="1:24" ht="12.75">
      <c r="A24" s="22"/>
      <c r="B24" s="22"/>
      <c r="C24" s="36" t="s">
        <v>28</v>
      </c>
      <c r="D24" s="39">
        <v>6443800442</v>
      </c>
      <c r="E24" s="43"/>
      <c r="F24" s="39">
        <v>3663116331</v>
      </c>
      <c r="G24" s="43"/>
      <c r="H24" s="39">
        <f aca="true" t="shared" si="0" ref="H24:H29">D24-F24</f>
        <v>2780684111</v>
      </c>
      <c r="I24" s="43"/>
      <c r="J24" s="39">
        <v>5018390961</v>
      </c>
      <c r="K24" s="43"/>
      <c r="L24" s="39">
        <v>3391210846</v>
      </c>
      <c r="M24" s="43"/>
      <c r="N24" s="39">
        <f aca="true" t="shared" si="1" ref="N24:N29">J24-L24</f>
        <v>1627180115</v>
      </c>
      <c r="O24" s="29"/>
      <c r="P24" s="36" t="s">
        <v>29</v>
      </c>
      <c r="Q24" s="35"/>
      <c r="R24" s="35"/>
      <c r="S24" s="39">
        <v>3439928818</v>
      </c>
      <c r="T24" s="39"/>
      <c r="U24" s="39"/>
      <c r="V24" s="8"/>
      <c r="W24" s="39">
        <v>2147151782</v>
      </c>
      <c r="X24" s="6"/>
    </row>
    <row r="25" spans="1:24" ht="12.75">
      <c r="A25" s="22"/>
      <c r="B25" s="22"/>
      <c r="C25" s="36" t="s">
        <v>30</v>
      </c>
      <c r="D25" s="39"/>
      <c r="E25" s="43"/>
      <c r="F25" s="39"/>
      <c r="G25" s="43"/>
      <c r="H25" s="39">
        <f t="shared" si="0"/>
        <v>0</v>
      </c>
      <c r="I25" s="43"/>
      <c r="J25" s="39"/>
      <c r="K25" s="43"/>
      <c r="L25" s="39"/>
      <c r="M25" s="43"/>
      <c r="N25" s="39">
        <f t="shared" si="1"/>
        <v>0</v>
      </c>
      <c r="O25" s="29"/>
      <c r="P25" s="36" t="s">
        <v>31</v>
      </c>
      <c r="Q25" s="36"/>
      <c r="R25" s="36"/>
      <c r="S25" s="39">
        <v>683775000</v>
      </c>
      <c r="T25" s="39"/>
      <c r="U25" s="39"/>
      <c r="V25" s="8"/>
      <c r="W25" s="39">
        <v>0</v>
      </c>
      <c r="X25" s="6"/>
    </row>
    <row r="26" spans="1:24" ht="12.75">
      <c r="A26" s="22"/>
      <c r="B26" s="22"/>
      <c r="C26" s="35" t="s">
        <v>32</v>
      </c>
      <c r="D26" s="32">
        <v>80477782709</v>
      </c>
      <c r="E26" s="26"/>
      <c r="F26" s="32">
        <v>41749051976</v>
      </c>
      <c r="G26" s="26"/>
      <c r="H26" s="39">
        <f t="shared" si="0"/>
        <v>38728730733</v>
      </c>
      <c r="I26" s="26"/>
      <c r="J26" s="32">
        <v>56226301850</v>
      </c>
      <c r="K26" s="26"/>
      <c r="L26" s="32">
        <v>37323517771</v>
      </c>
      <c r="M26" s="26"/>
      <c r="N26" s="39">
        <f t="shared" si="1"/>
        <v>18902784079</v>
      </c>
      <c r="O26" s="29"/>
      <c r="P26" s="36" t="s">
        <v>33</v>
      </c>
      <c r="Q26" s="7"/>
      <c r="R26" s="7"/>
      <c r="S26" s="39">
        <v>882521638</v>
      </c>
      <c r="T26" s="39"/>
      <c r="U26" s="39"/>
      <c r="V26" s="8"/>
      <c r="W26" s="39">
        <v>882521638</v>
      </c>
      <c r="X26" s="6"/>
    </row>
    <row r="27" spans="1:24" ht="12.75">
      <c r="A27" s="22"/>
      <c r="B27" s="22"/>
      <c r="C27" s="36" t="s">
        <v>34</v>
      </c>
      <c r="D27" s="32">
        <v>934105814</v>
      </c>
      <c r="E27" s="26"/>
      <c r="F27" s="32">
        <v>603761904</v>
      </c>
      <c r="G27" s="26"/>
      <c r="H27" s="39">
        <f t="shared" si="0"/>
        <v>330343910</v>
      </c>
      <c r="I27" s="26"/>
      <c r="J27" s="32">
        <v>903712323</v>
      </c>
      <c r="K27" s="26"/>
      <c r="L27" s="32">
        <v>538912639</v>
      </c>
      <c r="M27" s="26"/>
      <c r="N27" s="39">
        <f t="shared" si="1"/>
        <v>364799684</v>
      </c>
      <c r="O27" s="29"/>
      <c r="P27" s="36" t="s">
        <v>35</v>
      </c>
      <c r="Q27" s="34"/>
      <c r="R27" s="34"/>
      <c r="S27" s="7"/>
      <c r="T27" s="8"/>
      <c r="U27" s="8"/>
      <c r="V27" s="8"/>
      <c r="W27" s="7"/>
      <c r="X27" s="6"/>
    </row>
    <row r="28" spans="1:24" ht="12.75">
      <c r="A28" s="22"/>
      <c r="B28" s="22"/>
      <c r="C28" s="36" t="s">
        <v>36</v>
      </c>
      <c r="D28" s="32">
        <v>2146666803</v>
      </c>
      <c r="E28" s="26"/>
      <c r="F28" s="32">
        <v>1510555435</v>
      </c>
      <c r="G28" s="26"/>
      <c r="H28" s="39">
        <f t="shared" si="0"/>
        <v>636111368</v>
      </c>
      <c r="I28" s="26"/>
      <c r="J28" s="32">
        <v>1796599589</v>
      </c>
      <c r="K28" s="26"/>
      <c r="L28" s="32">
        <v>1208163384</v>
      </c>
      <c r="M28" s="26"/>
      <c r="N28" s="39">
        <f t="shared" si="1"/>
        <v>588436205</v>
      </c>
      <c r="O28" s="29"/>
      <c r="P28" s="35" t="s">
        <v>37</v>
      </c>
      <c r="Q28" s="36"/>
      <c r="R28" s="36"/>
      <c r="S28" s="37">
        <v>12465444985</v>
      </c>
      <c r="T28" s="39"/>
      <c r="U28" s="39"/>
      <c r="V28" s="8"/>
      <c r="W28" s="37">
        <v>6227002715</v>
      </c>
      <c r="X28" s="6"/>
    </row>
    <row r="29" spans="1:24" ht="13.5" thickBot="1">
      <c r="A29" s="22"/>
      <c r="B29" s="22"/>
      <c r="C29" s="36" t="s">
        <v>38</v>
      </c>
      <c r="D29" s="37">
        <v>9467369175</v>
      </c>
      <c r="E29" s="26"/>
      <c r="F29" s="37">
        <v>0</v>
      </c>
      <c r="G29" s="26"/>
      <c r="H29" s="37">
        <f t="shared" si="0"/>
        <v>9467369175</v>
      </c>
      <c r="I29" s="26"/>
      <c r="J29" s="37">
        <v>8100417279</v>
      </c>
      <c r="K29" s="26"/>
      <c r="L29" s="37">
        <v>0</v>
      </c>
      <c r="M29" s="26"/>
      <c r="N29" s="37">
        <f t="shared" si="1"/>
        <v>8100417279</v>
      </c>
      <c r="O29" s="29"/>
      <c r="P29" s="7"/>
      <c r="Q29" s="36"/>
      <c r="R29" s="36"/>
      <c r="S29" s="41">
        <f>SUM(S24:S28)</f>
        <v>17471670441</v>
      </c>
      <c r="T29" s="39"/>
      <c r="U29" s="39"/>
      <c r="V29" s="8"/>
      <c r="W29" s="41">
        <f>SUM(W24:W28)</f>
        <v>9256676135</v>
      </c>
      <c r="X29" s="6"/>
    </row>
    <row r="30" spans="1:24" ht="14.25" thickBot="1" thickTop="1">
      <c r="A30" s="22"/>
      <c r="B30" s="22"/>
      <c r="C30" s="7"/>
      <c r="D30" s="38">
        <f>SUM(D23:D29)</f>
        <v>109386255867</v>
      </c>
      <c r="E30" s="26"/>
      <c r="F30" s="38">
        <f>SUM(F23:F29)</f>
        <v>47526485646</v>
      </c>
      <c r="G30" s="26"/>
      <c r="H30" s="38">
        <f>SUM(H23:H29)</f>
        <v>61859770221</v>
      </c>
      <c r="I30" s="26"/>
      <c r="J30" s="38">
        <f>SUM(J23:J29)</f>
        <v>81919445746</v>
      </c>
      <c r="K30" s="26"/>
      <c r="L30" s="38">
        <f>SUM(L23:L29)</f>
        <v>42461804640</v>
      </c>
      <c r="M30" s="26"/>
      <c r="N30" s="38">
        <f>SUM(N23:N29)</f>
        <v>39457641106</v>
      </c>
      <c r="O30" s="29"/>
      <c r="P30" s="34" t="s">
        <v>39</v>
      </c>
      <c r="Q30" s="36"/>
      <c r="R30" s="36"/>
      <c r="S30" s="7"/>
      <c r="T30" s="39"/>
      <c r="U30" s="39"/>
      <c r="V30" s="8"/>
      <c r="W30" s="7"/>
      <c r="X30" s="6"/>
    </row>
    <row r="31" spans="1:24" ht="14.25" thickBot="1" thickTop="1">
      <c r="A31" s="22"/>
      <c r="B31" s="22"/>
      <c r="C31" s="40" t="s">
        <v>40</v>
      </c>
      <c r="D31" s="44">
        <f>D30+D20</f>
        <v>109478828869</v>
      </c>
      <c r="E31" s="26"/>
      <c r="F31" s="44">
        <f>F30+F20</f>
        <v>47578891406</v>
      </c>
      <c r="G31" s="26"/>
      <c r="H31" s="44">
        <f>H30+H20</f>
        <v>61899937463</v>
      </c>
      <c r="I31" s="26"/>
      <c r="J31" s="44">
        <f>J30+J20</f>
        <v>82012018748</v>
      </c>
      <c r="K31" s="26"/>
      <c r="L31" s="44">
        <f>L30+L20</f>
        <v>42461804640</v>
      </c>
      <c r="M31" s="26"/>
      <c r="N31" s="44">
        <f>N30+N20</f>
        <v>39550214108</v>
      </c>
      <c r="O31" s="29"/>
      <c r="P31" s="35" t="s">
        <v>41</v>
      </c>
      <c r="Q31" s="35"/>
      <c r="R31" s="35"/>
      <c r="S31" s="37">
        <v>4648237835</v>
      </c>
      <c r="T31" s="39"/>
      <c r="U31" s="39"/>
      <c r="V31" s="8"/>
      <c r="W31" s="37">
        <v>754636099</v>
      </c>
      <c r="X31" s="6"/>
    </row>
    <row r="32" spans="1:24" ht="14.25" thickBot="1" thickTop="1">
      <c r="A32" s="22"/>
      <c r="B32" s="22"/>
      <c r="C32" s="7"/>
      <c r="D32" s="32"/>
      <c r="E32" s="26"/>
      <c r="F32" s="32"/>
      <c r="G32" s="26"/>
      <c r="H32" s="32"/>
      <c r="I32" s="26"/>
      <c r="J32" s="32"/>
      <c r="K32" s="26"/>
      <c r="L32" s="32"/>
      <c r="M32" s="26"/>
      <c r="N32" s="32"/>
      <c r="O32" s="29"/>
      <c r="P32" s="7"/>
      <c r="Q32" s="7"/>
      <c r="R32" s="7"/>
      <c r="S32" s="38">
        <f>SUM(S31)</f>
        <v>4648237835</v>
      </c>
      <c r="T32" s="39"/>
      <c r="U32" s="39"/>
      <c r="V32" s="8"/>
      <c r="W32" s="38">
        <f>SUM(W31)</f>
        <v>754636099</v>
      </c>
      <c r="X32" s="6"/>
    </row>
    <row r="33" spans="1:24" ht="14.25" thickBot="1" thickTop="1">
      <c r="A33" s="22"/>
      <c r="B33" s="22"/>
      <c r="C33" s="45" t="s">
        <v>42</v>
      </c>
      <c r="D33" s="32"/>
      <c r="E33" s="26"/>
      <c r="F33" s="32"/>
      <c r="G33" s="26"/>
      <c r="H33" s="32"/>
      <c r="I33" s="26"/>
      <c r="J33" s="32"/>
      <c r="K33" s="26"/>
      <c r="L33" s="32"/>
      <c r="M33" s="26"/>
      <c r="N33" s="32"/>
      <c r="O33" s="29"/>
      <c r="P33" s="40" t="s">
        <v>43</v>
      </c>
      <c r="Q33" s="34"/>
      <c r="R33" s="34"/>
      <c r="S33" s="44">
        <f>S32+S29+S21+S15</f>
        <v>32986264763</v>
      </c>
      <c r="T33" s="39"/>
      <c r="U33" s="39"/>
      <c r="V33" s="8"/>
      <c r="W33" s="44">
        <f>W15+W21+W29+W32</f>
        <v>20912154814</v>
      </c>
      <c r="X33" s="6"/>
    </row>
    <row r="34" spans="1:24" ht="13.5" thickTop="1">
      <c r="A34" s="22"/>
      <c r="B34" s="22"/>
      <c r="C34" s="42" t="s">
        <v>44</v>
      </c>
      <c r="D34" s="39"/>
      <c r="E34" s="43"/>
      <c r="F34" s="39"/>
      <c r="G34" s="43"/>
      <c r="H34" s="7"/>
      <c r="I34" s="43"/>
      <c r="J34" s="39"/>
      <c r="K34" s="43"/>
      <c r="L34" s="39"/>
      <c r="M34" s="43"/>
      <c r="N34" s="7"/>
      <c r="O34" s="29"/>
      <c r="P34" s="7"/>
      <c r="Q34" s="35"/>
      <c r="R34" s="35"/>
      <c r="S34" s="7"/>
      <c r="T34" s="39"/>
      <c r="U34" s="39"/>
      <c r="V34" s="8"/>
      <c r="W34" s="7"/>
      <c r="X34" s="6"/>
    </row>
    <row r="35" spans="1:24" ht="12.75">
      <c r="A35" s="22"/>
      <c r="B35" s="22"/>
      <c r="C35" s="33" t="s">
        <v>45</v>
      </c>
      <c r="D35" s="39"/>
      <c r="E35" s="43"/>
      <c r="F35" s="39"/>
      <c r="G35" s="43"/>
      <c r="H35" s="39">
        <v>2146900000</v>
      </c>
      <c r="I35" s="43"/>
      <c r="J35" s="39"/>
      <c r="K35" s="43"/>
      <c r="L35" s="39"/>
      <c r="M35" s="43"/>
      <c r="N35" s="39">
        <v>1858900000</v>
      </c>
      <c r="O35" s="29"/>
      <c r="P35" s="31" t="s">
        <v>46</v>
      </c>
      <c r="Q35" s="7"/>
      <c r="R35" s="7"/>
      <c r="S35" s="7"/>
      <c r="T35" s="39"/>
      <c r="U35" s="39"/>
      <c r="V35" s="8"/>
      <c r="W35" s="7"/>
      <c r="X35" s="6"/>
    </row>
    <row r="36" spans="1:24" ht="12.75">
      <c r="A36" s="22"/>
      <c r="B36" s="22"/>
      <c r="C36" s="33" t="s">
        <v>47</v>
      </c>
      <c r="D36" s="39"/>
      <c r="E36" s="43"/>
      <c r="F36" s="39"/>
      <c r="G36" s="43"/>
      <c r="H36" s="37">
        <v>20975346961</v>
      </c>
      <c r="I36" s="43"/>
      <c r="J36" s="39"/>
      <c r="K36" s="43"/>
      <c r="L36" s="39"/>
      <c r="M36" s="43"/>
      <c r="N36" s="37">
        <v>19018465154</v>
      </c>
      <c r="O36" s="29"/>
      <c r="P36" s="36" t="s">
        <v>48</v>
      </c>
      <c r="Q36" s="40"/>
      <c r="R36" s="40"/>
      <c r="S36" s="7"/>
      <c r="T36" s="39"/>
      <c r="U36" s="39"/>
      <c r="V36" s="8"/>
      <c r="W36" s="7"/>
      <c r="X36" s="6"/>
    </row>
    <row r="37" spans="1:24" ht="13.5" thickBot="1">
      <c r="A37" s="22"/>
      <c r="B37" s="22"/>
      <c r="C37" s="7"/>
      <c r="D37" s="39"/>
      <c r="E37" s="43"/>
      <c r="F37" s="39"/>
      <c r="G37" s="43"/>
      <c r="H37" s="41">
        <f>SUM(H35:H36)</f>
        <v>23122246961</v>
      </c>
      <c r="I37" s="43"/>
      <c r="J37" s="39"/>
      <c r="K37" s="43"/>
      <c r="L37" s="39"/>
      <c r="M37" s="43"/>
      <c r="N37" s="41">
        <f>SUM(N35:N36)</f>
        <v>20877365154</v>
      </c>
      <c r="O37" s="29"/>
      <c r="P37" s="35" t="s">
        <v>49</v>
      </c>
      <c r="Q37" s="35"/>
      <c r="R37" s="35"/>
      <c r="S37" s="39">
        <v>1472996890</v>
      </c>
      <c r="T37" s="46"/>
      <c r="U37" s="46"/>
      <c r="V37" s="8"/>
      <c r="W37" s="39">
        <v>1472996890</v>
      </c>
      <c r="X37" s="6"/>
    </row>
    <row r="38" spans="1:24" ht="14.25" thickBot="1" thickTop="1">
      <c r="A38" s="22"/>
      <c r="B38" s="22"/>
      <c r="C38" s="40" t="s">
        <v>50</v>
      </c>
      <c r="D38" s="39"/>
      <c r="E38" s="43"/>
      <c r="F38" s="39"/>
      <c r="G38" s="43"/>
      <c r="H38" s="38">
        <f>H37+H31</f>
        <v>85022184424</v>
      </c>
      <c r="I38" s="43"/>
      <c r="J38" s="39"/>
      <c r="K38" s="43"/>
      <c r="L38" s="39"/>
      <c r="M38" s="43"/>
      <c r="N38" s="38">
        <f>N30+N37+N20</f>
        <v>60427579262</v>
      </c>
      <c r="O38" s="29"/>
      <c r="P38" s="36" t="s">
        <v>51</v>
      </c>
      <c r="Q38" s="31"/>
      <c r="R38" s="31"/>
      <c r="S38" s="37">
        <v>5862544165</v>
      </c>
      <c r="T38" s="39"/>
      <c r="U38" s="39"/>
      <c r="V38" s="8"/>
      <c r="W38" s="37">
        <v>3229731061</v>
      </c>
      <c r="X38" s="6"/>
    </row>
    <row r="39" spans="1:24" ht="14.25" thickBot="1" thickTop="1">
      <c r="A39" s="22"/>
      <c r="B39" s="22"/>
      <c r="C39" s="40"/>
      <c r="D39" s="39"/>
      <c r="E39" s="43"/>
      <c r="F39" s="39"/>
      <c r="G39" s="43"/>
      <c r="H39" s="39"/>
      <c r="I39" s="43"/>
      <c r="J39" s="39"/>
      <c r="K39" s="43"/>
      <c r="L39" s="39"/>
      <c r="M39" s="43"/>
      <c r="N39" s="39"/>
      <c r="O39" s="29"/>
      <c r="P39" s="40" t="s">
        <v>18</v>
      </c>
      <c r="Q39" s="31"/>
      <c r="R39" s="31"/>
      <c r="S39" s="41">
        <f>SUM(S37:S38)</f>
        <v>7335541055</v>
      </c>
      <c r="T39" s="39"/>
      <c r="U39" s="39"/>
      <c r="V39" s="8"/>
      <c r="W39" s="41">
        <f>SUM(W37:W38)</f>
        <v>4702727951</v>
      </c>
      <c r="X39" s="6"/>
    </row>
    <row r="40" spans="1:24" ht="13.5" thickTop="1">
      <c r="A40" s="22"/>
      <c r="B40" s="22"/>
      <c r="C40" s="31" t="s">
        <v>52</v>
      </c>
      <c r="D40" s="39"/>
      <c r="E40" s="43"/>
      <c r="F40" s="39"/>
      <c r="G40" s="43"/>
      <c r="H40" s="39"/>
      <c r="I40" s="43"/>
      <c r="J40" s="39"/>
      <c r="K40" s="43"/>
      <c r="L40" s="39"/>
      <c r="M40" s="43"/>
      <c r="N40" s="39"/>
      <c r="O40" s="29"/>
      <c r="P40" s="7"/>
      <c r="Q40" s="36"/>
      <c r="R40" s="36"/>
      <c r="S40" s="7"/>
      <c r="T40" s="39"/>
      <c r="U40" s="39"/>
      <c r="V40" s="8"/>
      <c r="W40" s="7"/>
      <c r="X40" s="6"/>
    </row>
    <row r="41" spans="1:24" ht="12.75">
      <c r="A41" s="22"/>
      <c r="B41" s="22"/>
      <c r="C41" s="34" t="s">
        <v>53</v>
      </c>
      <c r="D41" s="39"/>
      <c r="E41" s="43"/>
      <c r="F41" s="39"/>
      <c r="G41" s="43"/>
      <c r="H41" s="7"/>
      <c r="I41" s="43"/>
      <c r="J41" s="39"/>
      <c r="K41" s="43"/>
      <c r="L41" s="39"/>
      <c r="M41" s="43"/>
      <c r="N41" s="7"/>
      <c r="O41" s="29"/>
      <c r="P41" s="31" t="s">
        <v>54</v>
      </c>
      <c r="Q41" s="35"/>
      <c r="R41" s="35"/>
      <c r="S41" s="7"/>
      <c r="T41" s="39"/>
      <c r="U41" s="39"/>
      <c r="V41" s="8"/>
      <c r="W41" s="7"/>
      <c r="X41" s="6"/>
    </row>
    <row r="42" spans="1:24" ht="12.75">
      <c r="A42" s="22"/>
      <c r="B42" s="22"/>
      <c r="C42" s="33" t="s">
        <v>55</v>
      </c>
      <c r="D42" s="39"/>
      <c r="E42" s="43"/>
      <c r="F42" s="39"/>
      <c r="G42" s="43"/>
      <c r="H42" s="39">
        <v>5763527939</v>
      </c>
      <c r="I42" s="43"/>
      <c r="J42" s="39"/>
      <c r="K42" s="43"/>
      <c r="L42" s="39"/>
      <c r="M42" s="43"/>
      <c r="N42" s="39">
        <v>8057345832</v>
      </c>
      <c r="O42" s="29"/>
      <c r="P42" s="34" t="s">
        <v>56</v>
      </c>
      <c r="Q42" s="36"/>
      <c r="R42" s="36"/>
      <c r="S42" s="7"/>
      <c r="T42" s="39"/>
      <c r="U42" s="39"/>
      <c r="V42" s="8"/>
      <c r="W42" s="7"/>
      <c r="X42" s="6"/>
    </row>
    <row r="43" spans="1:24" ht="12.75">
      <c r="A43" s="22"/>
      <c r="B43" s="22"/>
      <c r="C43" s="33" t="s">
        <v>57</v>
      </c>
      <c r="D43" s="39"/>
      <c r="E43" s="43"/>
      <c r="F43" s="39"/>
      <c r="G43" s="43"/>
      <c r="H43" s="7"/>
      <c r="I43" s="43"/>
      <c r="J43" s="39"/>
      <c r="K43" s="43"/>
      <c r="L43" s="39"/>
      <c r="M43" s="43"/>
      <c r="N43" s="7"/>
      <c r="O43" s="29"/>
      <c r="P43" s="36" t="s">
        <v>58</v>
      </c>
      <c r="Q43" s="40"/>
      <c r="R43" s="40"/>
      <c r="S43" s="32">
        <v>10340000</v>
      </c>
      <c r="T43" s="39"/>
      <c r="U43" s="39"/>
      <c r="V43" s="8"/>
      <c r="W43" s="32">
        <v>0</v>
      </c>
      <c r="X43" s="6"/>
    </row>
    <row r="44" spans="1:24" ht="12.75">
      <c r="A44" s="22"/>
      <c r="B44" s="22"/>
      <c r="C44" s="47" t="s">
        <v>59</v>
      </c>
      <c r="D44" s="39"/>
      <c r="E44" s="43"/>
      <c r="F44" s="39"/>
      <c r="G44" s="43"/>
      <c r="H44" s="39">
        <v>21940425494</v>
      </c>
      <c r="I44" s="43"/>
      <c r="J44" s="39"/>
      <c r="K44" s="43"/>
      <c r="L44" s="39"/>
      <c r="M44" s="43"/>
      <c r="N44" s="39">
        <v>11402192177</v>
      </c>
      <c r="O44" s="29"/>
      <c r="P44" s="36" t="s">
        <v>60</v>
      </c>
      <c r="Q44" s="7"/>
      <c r="R44" s="36"/>
      <c r="S44" s="39">
        <v>54924895009</v>
      </c>
      <c r="T44" s="39"/>
      <c r="U44" s="7"/>
      <c r="V44" s="8"/>
      <c r="W44" s="39">
        <v>10383937</v>
      </c>
      <c r="X44" s="6"/>
    </row>
    <row r="45" spans="1:24" ht="12.75">
      <c r="A45" s="22"/>
      <c r="B45" s="22"/>
      <c r="C45" s="33" t="s">
        <v>61</v>
      </c>
      <c r="D45" s="39"/>
      <c r="E45" s="43"/>
      <c r="F45" s="39"/>
      <c r="G45" s="43"/>
      <c r="H45" s="39"/>
      <c r="I45" s="43"/>
      <c r="J45" s="39"/>
      <c r="K45" s="43"/>
      <c r="L45" s="39"/>
      <c r="M45" s="43"/>
      <c r="N45" s="39"/>
      <c r="O45" s="29"/>
      <c r="P45" s="36" t="s">
        <v>62</v>
      </c>
      <c r="Q45" s="39">
        <v>0</v>
      </c>
      <c r="R45" s="31"/>
      <c r="S45" s="7"/>
      <c r="T45" s="39"/>
      <c r="U45" s="39">
        <v>614806942</v>
      </c>
      <c r="V45" s="8"/>
      <c r="W45" s="7"/>
      <c r="X45" s="6"/>
    </row>
    <row r="46" spans="1:24" ht="12.75">
      <c r="A46" s="22"/>
      <c r="B46" s="22"/>
      <c r="C46" s="47" t="s">
        <v>63</v>
      </c>
      <c r="D46" s="39"/>
      <c r="E46" s="43"/>
      <c r="F46" s="39"/>
      <c r="G46" s="43"/>
      <c r="H46" s="39">
        <v>14049810083</v>
      </c>
      <c r="I46" s="43"/>
      <c r="J46" s="39"/>
      <c r="K46" s="43"/>
      <c r="L46" s="39"/>
      <c r="M46" s="43"/>
      <c r="N46" s="39">
        <v>21127481890</v>
      </c>
      <c r="O46" s="29"/>
      <c r="P46" s="47" t="s">
        <v>64</v>
      </c>
      <c r="Q46" s="37">
        <v>0</v>
      </c>
      <c r="R46" s="36"/>
      <c r="S46" s="39">
        <f>Q45-Q46</f>
        <v>0</v>
      </c>
      <c r="T46" s="39"/>
      <c r="U46" s="37">
        <v>2067781</v>
      </c>
      <c r="V46" s="36"/>
      <c r="W46" s="39">
        <f>U45-U46</f>
        <v>612739161</v>
      </c>
      <c r="X46" s="6"/>
    </row>
    <row r="47" spans="1:24" ht="13.5" thickBot="1">
      <c r="A47" s="22"/>
      <c r="B47" s="22"/>
      <c r="C47" s="33"/>
      <c r="D47" s="39"/>
      <c r="E47" s="43"/>
      <c r="F47" s="39"/>
      <c r="G47" s="43"/>
      <c r="H47" s="41">
        <f>SUM(H42:H46)</f>
        <v>41753763516</v>
      </c>
      <c r="I47" s="43"/>
      <c r="J47" s="39"/>
      <c r="K47" s="43"/>
      <c r="L47" s="39"/>
      <c r="M47" s="43"/>
      <c r="N47" s="41">
        <f>SUM(N42:N46)</f>
        <v>40587019899</v>
      </c>
      <c r="O47" s="29"/>
      <c r="P47" s="36" t="s">
        <v>65</v>
      </c>
      <c r="Q47" s="7"/>
      <c r="R47" s="36"/>
      <c r="S47" s="37">
        <v>616000</v>
      </c>
      <c r="T47" s="48"/>
      <c r="U47" s="7"/>
      <c r="V47" s="36"/>
      <c r="W47" s="37">
        <v>10270516</v>
      </c>
      <c r="X47" s="6"/>
    </row>
    <row r="48" spans="1:24" ht="14.25" thickBot="1" thickTop="1">
      <c r="A48" s="22"/>
      <c r="B48" s="22"/>
      <c r="C48" s="34" t="s">
        <v>66</v>
      </c>
      <c r="D48" s="39"/>
      <c r="E48" s="43"/>
      <c r="F48" s="39"/>
      <c r="G48" s="43"/>
      <c r="H48" s="7"/>
      <c r="I48" s="43"/>
      <c r="J48" s="39"/>
      <c r="K48" s="43"/>
      <c r="L48" s="39"/>
      <c r="M48" s="43"/>
      <c r="N48" s="7"/>
      <c r="O48" s="29"/>
      <c r="P48" s="7"/>
      <c r="Q48" s="7"/>
      <c r="R48" s="47"/>
      <c r="S48" s="41">
        <f>SUM(S43:S47)</f>
        <v>54935851009</v>
      </c>
      <c r="T48" s="49"/>
      <c r="U48" s="7"/>
      <c r="V48" s="47"/>
      <c r="W48" s="41">
        <f>SUM(W44:W47)</f>
        <v>633393614</v>
      </c>
      <c r="X48" s="6"/>
    </row>
    <row r="49" spans="1:24" ht="13.5" thickTop="1">
      <c r="A49" s="22"/>
      <c r="B49" s="22"/>
      <c r="C49" s="33" t="s">
        <v>67</v>
      </c>
      <c r="D49" s="50"/>
      <c r="E49" s="8"/>
      <c r="F49" s="39">
        <v>55985987619</v>
      </c>
      <c r="G49" s="8"/>
      <c r="H49" s="50"/>
      <c r="I49" s="8"/>
      <c r="J49" s="50"/>
      <c r="K49" s="8"/>
      <c r="L49" s="39">
        <v>40433003115</v>
      </c>
      <c r="M49" s="8"/>
      <c r="N49" s="50"/>
      <c r="O49" s="29"/>
      <c r="P49" s="7"/>
      <c r="Q49" s="36"/>
      <c r="R49" s="36"/>
      <c r="S49" s="7"/>
      <c r="T49" s="39"/>
      <c r="U49" s="36"/>
      <c r="V49" s="36"/>
      <c r="W49" s="7"/>
      <c r="X49" s="6"/>
    </row>
    <row r="50" spans="1:24" ht="12.75">
      <c r="A50" s="22"/>
      <c r="B50" s="22"/>
      <c r="C50" s="47" t="s">
        <v>68</v>
      </c>
      <c r="D50" s="39"/>
      <c r="E50" s="8"/>
      <c r="F50" s="37">
        <v>2357787401</v>
      </c>
      <c r="G50" s="8"/>
      <c r="H50" s="39">
        <f>F49-F50</f>
        <v>53628200218</v>
      </c>
      <c r="I50" s="8"/>
      <c r="J50" s="39"/>
      <c r="K50" s="8"/>
      <c r="L50" s="37">
        <v>1955878885</v>
      </c>
      <c r="M50" s="8"/>
      <c r="N50" s="39">
        <f>L49-L50</f>
        <v>38477124230</v>
      </c>
      <c r="O50" s="29"/>
      <c r="P50" s="34" t="s">
        <v>69</v>
      </c>
      <c r="Q50" s="7"/>
      <c r="R50" s="7"/>
      <c r="S50" s="7"/>
      <c r="T50" s="39"/>
      <c r="U50" s="7"/>
      <c r="V50" s="7"/>
      <c r="W50" s="7"/>
      <c r="X50" s="6"/>
    </row>
    <row r="51" spans="1:24" ht="12.75">
      <c r="A51" s="22"/>
      <c r="B51" s="22"/>
      <c r="C51" s="33" t="s">
        <v>70</v>
      </c>
      <c r="D51" s="39"/>
      <c r="E51" s="8"/>
      <c r="F51" s="7"/>
      <c r="G51" s="8"/>
      <c r="H51" s="39"/>
      <c r="I51" s="8"/>
      <c r="J51" s="39"/>
      <c r="K51" s="8"/>
      <c r="L51" s="7"/>
      <c r="M51" s="8"/>
      <c r="N51" s="7"/>
      <c r="O51" s="29"/>
      <c r="P51" s="36" t="s">
        <v>71</v>
      </c>
      <c r="Q51" s="7"/>
      <c r="R51" s="7"/>
      <c r="S51" s="39">
        <v>15622920990</v>
      </c>
      <c r="T51" s="39"/>
      <c r="U51" s="7"/>
      <c r="V51" s="7"/>
      <c r="W51" s="39">
        <v>27045356464</v>
      </c>
      <c r="X51" s="6"/>
    </row>
    <row r="52" spans="1:24" ht="12.75">
      <c r="A52" s="22"/>
      <c r="B52" s="22"/>
      <c r="C52" s="51" t="s">
        <v>72</v>
      </c>
      <c r="D52" s="39"/>
      <c r="E52" s="8"/>
      <c r="F52" s="39"/>
      <c r="G52" s="8"/>
      <c r="H52" s="39">
        <v>174505186</v>
      </c>
      <c r="I52" s="8"/>
      <c r="J52" s="39"/>
      <c r="K52" s="8"/>
      <c r="L52" s="39"/>
      <c r="M52" s="8"/>
      <c r="N52" s="39">
        <v>6448490</v>
      </c>
      <c r="O52" s="29"/>
      <c r="P52" s="36" t="s">
        <v>73</v>
      </c>
      <c r="Q52" s="52">
        <v>683442041</v>
      </c>
      <c r="R52" s="34"/>
      <c r="S52" s="39"/>
      <c r="T52" s="48"/>
      <c r="U52" s="52">
        <v>1279327263</v>
      </c>
      <c r="V52" s="34"/>
      <c r="W52" s="39"/>
      <c r="X52" s="6"/>
    </row>
    <row r="53" spans="1:24" ht="12.75">
      <c r="A53" s="22"/>
      <c r="B53" s="22"/>
      <c r="C53" s="33" t="s">
        <v>74</v>
      </c>
      <c r="D53" s="39"/>
      <c r="E53" s="8"/>
      <c r="F53" s="39"/>
      <c r="G53" s="8"/>
      <c r="H53" s="32">
        <v>1306023</v>
      </c>
      <c r="I53" s="8"/>
      <c r="J53" s="39"/>
      <c r="K53" s="8"/>
      <c r="L53" s="39"/>
      <c r="M53" s="8"/>
      <c r="N53" s="39">
        <v>1306023</v>
      </c>
      <c r="O53" s="29"/>
      <c r="P53" s="47" t="s">
        <v>64</v>
      </c>
      <c r="Q53" s="53">
        <v>3111372</v>
      </c>
      <c r="R53" s="36"/>
      <c r="S53" s="39">
        <f>Q52-Q53</f>
        <v>680330669</v>
      </c>
      <c r="T53" s="39"/>
      <c r="U53" s="53">
        <v>32601812</v>
      </c>
      <c r="V53" s="36"/>
      <c r="W53" s="39">
        <f>U52-U53</f>
        <v>1246725451</v>
      </c>
      <c r="X53" s="6"/>
    </row>
    <row r="54" spans="1:24" ht="12.75">
      <c r="A54" s="22"/>
      <c r="B54" s="22"/>
      <c r="C54" s="33" t="s">
        <v>75</v>
      </c>
      <c r="D54" s="39"/>
      <c r="E54" s="8"/>
      <c r="F54" s="39"/>
      <c r="G54" s="8"/>
      <c r="H54" s="39"/>
      <c r="I54" s="8"/>
      <c r="J54" s="39"/>
      <c r="K54" s="8"/>
      <c r="L54" s="39"/>
      <c r="M54" s="8"/>
      <c r="N54" s="7"/>
      <c r="O54" s="29"/>
      <c r="P54" s="36" t="s">
        <v>76</v>
      </c>
      <c r="Q54" s="7"/>
      <c r="R54" s="36"/>
      <c r="S54" s="39">
        <v>50341956119</v>
      </c>
      <c r="T54" s="39"/>
      <c r="U54" s="7"/>
      <c r="V54" s="36"/>
      <c r="W54" s="39">
        <v>69192699594</v>
      </c>
      <c r="X54" s="6"/>
    </row>
    <row r="55" spans="1:24" ht="12.75">
      <c r="A55" s="22"/>
      <c r="B55" s="22"/>
      <c r="C55" s="47" t="s">
        <v>77</v>
      </c>
      <c r="D55" s="39"/>
      <c r="E55" s="8"/>
      <c r="F55" s="39"/>
      <c r="G55" s="8"/>
      <c r="H55" s="39">
        <v>445620577</v>
      </c>
      <c r="I55" s="8"/>
      <c r="J55" s="39"/>
      <c r="K55" s="8"/>
      <c r="L55" s="39"/>
      <c r="M55" s="8"/>
      <c r="N55" s="32">
        <v>563898577</v>
      </c>
      <c r="O55" s="29"/>
      <c r="P55" s="36" t="s">
        <v>78</v>
      </c>
      <c r="Q55" s="47"/>
      <c r="R55" s="47"/>
      <c r="S55" s="39">
        <v>167979053</v>
      </c>
      <c r="T55" s="39"/>
      <c r="U55" s="47"/>
      <c r="V55" s="47"/>
      <c r="W55" s="39">
        <v>98189288</v>
      </c>
      <c r="X55" s="6"/>
    </row>
    <row r="56" spans="1:24" ht="12.75">
      <c r="A56" s="22"/>
      <c r="B56" s="22"/>
      <c r="C56" s="33" t="s">
        <v>79</v>
      </c>
      <c r="D56" s="39"/>
      <c r="E56" s="8"/>
      <c r="F56" s="39"/>
      <c r="G56" s="8"/>
      <c r="H56" s="39">
        <v>91328000</v>
      </c>
      <c r="I56" s="8"/>
      <c r="J56" s="39"/>
      <c r="K56" s="8"/>
      <c r="L56" s="39"/>
      <c r="M56" s="8"/>
      <c r="N56" s="39">
        <v>110508000</v>
      </c>
      <c r="O56" s="29"/>
      <c r="P56" s="36" t="s">
        <v>80</v>
      </c>
      <c r="Q56" s="36"/>
      <c r="R56" s="36"/>
      <c r="S56" s="39">
        <v>17941818337</v>
      </c>
      <c r="T56" s="39"/>
      <c r="U56" s="36"/>
      <c r="V56" s="36"/>
      <c r="W56" s="39">
        <v>17031726570</v>
      </c>
      <c r="X56" s="6"/>
    </row>
    <row r="57" spans="1:24" ht="12.75">
      <c r="A57" s="22"/>
      <c r="B57" s="22"/>
      <c r="C57" s="33" t="s">
        <v>81</v>
      </c>
      <c r="D57" s="39"/>
      <c r="E57" s="8"/>
      <c r="F57" s="39">
        <v>654980741</v>
      </c>
      <c r="G57" s="8"/>
      <c r="H57" s="39"/>
      <c r="I57" s="8"/>
      <c r="J57" s="39"/>
      <c r="K57" s="8"/>
      <c r="L57" s="39">
        <v>694121115</v>
      </c>
      <c r="M57" s="8"/>
      <c r="N57" s="39"/>
      <c r="O57" s="29"/>
      <c r="P57" s="36" t="s">
        <v>82</v>
      </c>
      <c r="Q57" s="36"/>
      <c r="R57" s="36"/>
      <c r="S57" s="39">
        <v>542294305</v>
      </c>
      <c r="T57" s="39"/>
      <c r="U57" s="36"/>
      <c r="V57" s="36"/>
      <c r="W57" s="39">
        <v>519067508</v>
      </c>
      <c r="X57" s="6"/>
    </row>
    <row r="58" spans="1:24" ht="12.75">
      <c r="A58" s="22"/>
      <c r="B58" s="22"/>
      <c r="C58" s="47" t="s">
        <v>68</v>
      </c>
      <c r="D58" s="39"/>
      <c r="E58" s="8"/>
      <c r="F58" s="39">
        <v>654980741</v>
      </c>
      <c r="G58" s="8"/>
      <c r="H58" s="39">
        <f>F57-F58</f>
        <v>0</v>
      </c>
      <c r="I58" s="8"/>
      <c r="J58" s="39"/>
      <c r="K58" s="8"/>
      <c r="L58" s="39">
        <v>694121115</v>
      </c>
      <c r="M58" s="8"/>
      <c r="N58" s="39">
        <f>L57-L58</f>
        <v>0</v>
      </c>
      <c r="O58" s="29"/>
      <c r="P58" s="36" t="s">
        <v>83</v>
      </c>
      <c r="Q58" s="36"/>
      <c r="R58" s="36"/>
      <c r="S58" s="39"/>
      <c r="T58" s="39"/>
      <c r="U58" s="36"/>
      <c r="V58" s="36"/>
      <c r="W58" s="39"/>
      <c r="X58" s="6"/>
    </row>
    <row r="59" spans="1:24" ht="12.75">
      <c r="A59" s="22"/>
      <c r="B59" s="22"/>
      <c r="C59" s="33" t="s">
        <v>84</v>
      </c>
      <c r="D59" s="39"/>
      <c r="E59" s="8"/>
      <c r="F59" s="39"/>
      <c r="G59" s="8"/>
      <c r="H59" s="32">
        <v>23070709566</v>
      </c>
      <c r="I59" s="8"/>
      <c r="J59" s="39"/>
      <c r="K59" s="8"/>
      <c r="L59" s="39"/>
      <c r="M59" s="8"/>
      <c r="N59" s="54">
        <v>21065439629</v>
      </c>
      <c r="O59" s="55"/>
      <c r="P59" s="35" t="s">
        <v>85</v>
      </c>
      <c r="Q59" s="36"/>
      <c r="R59" s="36"/>
      <c r="S59" s="39">
        <v>0</v>
      </c>
      <c r="T59" s="39"/>
      <c r="U59" s="36"/>
      <c r="V59" s="36"/>
      <c r="W59" s="39">
        <v>408030670</v>
      </c>
      <c r="X59" s="6"/>
    </row>
    <row r="60" spans="1:24" ht="12.75">
      <c r="A60" s="22"/>
      <c r="B60" s="22"/>
      <c r="C60" s="33" t="s">
        <v>86</v>
      </c>
      <c r="D60" s="39"/>
      <c r="E60" s="8"/>
      <c r="F60" s="39"/>
      <c r="G60" s="8"/>
      <c r="H60" s="37">
        <v>31769412</v>
      </c>
      <c r="I60" s="8"/>
      <c r="J60" s="39"/>
      <c r="K60" s="8"/>
      <c r="L60" s="39"/>
      <c r="M60" s="8"/>
      <c r="N60" s="32">
        <v>33617146</v>
      </c>
      <c r="O60" s="29"/>
      <c r="P60" s="36" t="s">
        <v>87</v>
      </c>
      <c r="Q60" s="36"/>
      <c r="R60" s="36"/>
      <c r="S60" s="56">
        <v>16000000000</v>
      </c>
      <c r="T60" s="39"/>
      <c r="U60" s="36"/>
      <c r="V60" s="36"/>
      <c r="W60" s="56">
        <v>11400000000</v>
      </c>
      <c r="X60" s="6"/>
    </row>
    <row r="61" spans="1:24" ht="13.5" thickBot="1">
      <c r="A61" s="22"/>
      <c r="B61" s="22"/>
      <c r="C61" s="7"/>
      <c r="D61" s="39"/>
      <c r="E61" s="8"/>
      <c r="F61" s="39"/>
      <c r="G61" s="8"/>
      <c r="H61" s="41">
        <f>SUM(H50:H60)</f>
        <v>77443438982</v>
      </c>
      <c r="I61" s="8"/>
      <c r="J61" s="39"/>
      <c r="K61" s="8"/>
      <c r="L61" s="39"/>
      <c r="M61" s="8"/>
      <c r="N61" s="41">
        <f>SUM(N50:N60)</f>
        <v>60258342095</v>
      </c>
      <c r="O61" s="29"/>
      <c r="P61" s="36" t="s">
        <v>88</v>
      </c>
      <c r="Q61" s="7"/>
      <c r="R61" s="7"/>
      <c r="S61" s="37">
        <v>767220070</v>
      </c>
      <c r="T61" s="39"/>
      <c r="U61" s="7"/>
      <c r="V61" s="7"/>
      <c r="W61" s="37">
        <v>31895217</v>
      </c>
      <c r="X61" s="6"/>
    </row>
    <row r="62" spans="1:24" ht="14.25" thickBot="1" thickTop="1">
      <c r="A62" s="22"/>
      <c r="B62" s="22"/>
      <c r="C62" s="34" t="s">
        <v>89</v>
      </c>
      <c r="D62" s="39"/>
      <c r="E62" s="8"/>
      <c r="F62" s="39"/>
      <c r="G62" s="8"/>
      <c r="H62" s="7"/>
      <c r="I62" s="8"/>
      <c r="J62" s="39"/>
      <c r="K62" s="8"/>
      <c r="L62" s="39"/>
      <c r="M62" s="8"/>
      <c r="N62" s="7"/>
      <c r="O62" s="29"/>
      <c r="P62" s="7"/>
      <c r="Q62" s="35"/>
      <c r="R62" s="35"/>
      <c r="S62" s="38">
        <f>SUM(S51:S61)</f>
        <v>102064519543</v>
      </c>
      <c r="T62" s="39"/>
      <c r="U62" s="35"/>
      <c r="V62" s="35"/>
      <c r="W62" s="38">
        <f>SUM(W51:W61)</f>
        <v>126973690762</v>
      </c>
      <c r="X62" s="6"/>
    </row>
    <row r="63" spans="1:24" ht="14.25" thickBot="1" thickTop="1">
      <c r="A63" s="22"/>
      <c r="B63" s="22"/>
      <c r="C63" s="33" t="s">
        <v>90</v>
      </c>
      <c r="D63" s="39"/>
      <c r="E63" s="8"/>
      <c r="F63" s="39"/>
      <c r="G63" s="8"/>
      <c r="H63" s="39">
        <v>50009164</v>
      </c>
      <c r="I63" s="8"/>
      <c r="J63" s="39"/>
      <c r="K63" s="8"/>
      <c r="L63" s="39"/>
      <c r="M63" s="8"/>
      <c r="N63" s="39">
        <v>52906630</v>
      </c>
      <c r="O63" s="29"/>
      <c r="P63" s="40" t="s">
        <v>91</v>
      </c>
      <c r="Q63" s="36"/>
      <c r="R63" s="36"/>
      <c r="S63" s="38">
        <f>S48+S62</f>
        <v>157000370552</v>
      </c>
      <c r="T63" s="39"/>
      <c r="U63" s="36"/>
      <c r="V63" s="36"/>
      <c r="W63" s="38">
        <f>W48+W62</f>
        <v>127607084376</v>
      </c>
      <c r="X63" s="6"/>
    </row>
    <row r="64" spans="1:24" ht="13.5" thickTop="1">
      <c r="A64" s="22"/>
      <c r="B64" s="22"/>
      <c r="C64" s="33" t="s">
        <v>92</v>
      </c>
      <c r="D64" s="39"/>
      <c r="E64" s="8"/>
      <c r="F64" s="39"/>
      <c r="G64" s="8"/>
      <c r="H64" s="37">
        <v>1418353500</v>
      </c>
      <c r="I64" s="8"/>
      <c r="J64" s="39"/>
      <c r="K64" s="8"/>
      <c r="L64" s="39"/>
      <c r="M64" s="8"/>
      <c r="N64" s="37">
        <v>593168091</v>
      </c>
      <c r="O64" s="29"/>
      <c r="P64" s="7"/>
      <c r="Q64" s="7"/>
      <c r="R64" s="7"/>
      <c r="S64" s="7"/>
      <c r="T64" s="39"/>
      <c r="U64" s="7"/>
      <c r="V64" s="7"/>
      <c r="W64" s="7"/>
      <c r="X64" s="6"/>
    </row>
    <row r="65" spans="1:24" ht="13.5" thickBot="1">
      <c r="A65" s="22"/>
      <c r="B65" s="22"/>
      <c r="C65" s="7"/>
      <c r="D65" s="39"/>
      <c r="E65" s="8"/>
      <c r="F65" s="39"/>
      <c r="G65" s="8"/>
      <c r="H65" s="41">
        <f>SUM(H63:H64)</f>
        <v>1468362664</v>
      </c>
      <c r="I65" s="8"/>
      <c r="J65" s="39"/>
      <c r="K65" s="8"/>
      <c r="L65" s="39"/>
      <c r="M65" s="8"/>
      <c r="N65" s="41">
        <f>SUM(N63:N64)</f>
        <v>646074721</v>
      </c>
      <c r="O65" s="29"/>
      <c r="P65" s="7"/>
      <c r="Q65" s="40"/>
      <c r="R65" s="40"/>
      <c r="S65" s="39"/>
      <c r="T65" s="39"/>
      <c r="U65" s="39"/>
      <c r="V65" s="8"/>
      <c r="W65" s="39"/>
      <c r="X65" s="6"/>
    </row>
    <row r="66" spans="1:24" ht="14.25" thickBot="1" thickTop="1">
      <c r="A66" s="22"/>
      <c r="B66" s="22"/>
      <c r="C66" s="40" t="s">
        <v>93</v>
      </c>
      <c r="D66" s="39"/>
      <c r="E66" s="8"/>
      <c r="F66" s="39"/>
      <c r="G66" s="8"/>
      <c r="H66" s="38">
        <f>H65+H61+H47</f>
        <v>120665565162</v>
      </c>
      <c r="I66" s="8"/>
      <c r="J66" s="39"/>
      <c r="K66" s="8"/>
      <c r="L66" s="39"/>
      <c r="M66" s="8"/>
      <c r="N66" s="38">
        <f>N65+N61+N47</f>
        <v>101491436715</v>
      </c>
      <c r="O66" s="29"/>
      <c r="P66" s="7"/>
      <c r="Q66" s="40"/>
      <c r="R66" s="40"/>
      <c r="S66" s="39"/>
      <c r="T66" s="39"/>
      <c r="U66" s="39"/>
      <c r="V66" s="8"/>
      <c r="W66" s="39"/>
      <c r="X66" s="6"/>
    </row>
    <row r="67" spans="1:24" ht="13.5" thickTop="1">
      <c r="A67" s="22"/>
      <c r="B67" s="22"/>
      <c r="C67" s="7"/>
      <c r="D67" s="39"/>
      <c r="E67" s="8"/>
      <c r="F67" s="39"/>
      <c r="G67" s="8"/>
      <c r="H67" s="39"/>
      <c r="I67" s="8"/>
      <c r="J67" s="39"/>
      <c r="K67" s="8"/>
      <c r="L67" s="39"/>
      <c r="M67" s="8"/>
      <c r="N67" s="39"/>
      <c r="O67" s="29"/>
      <c r="P67" s="7"/>
      <c r="Q67" s="7"/>
      <c r="R67" s="7"/>
      <c r="S67" s="39"/>
      <c r="T67" s="39"/>
      <c r="U67" s="39"/>
      <c r="V67" s="8"/>
      <c r="W67" s="39"/>
      <c r="X67" s="6"/>
    </row>
    <row r="68" spans="1:24" ht="12.75">
      <c r="A68" s="22"/>
      <c r="B68" s="22"/>
      <c r="C68" s="31" t="s">
        <v>94</v>
      </c>
      <c r="D68" s="39"/>
      <c r="E68" s="8"/>
      <c r="F68" s="39"/>
      <c r="G68" s="8"/>
      <c r="H68" s="39"/>
      <c r="I68" s="8"/>
      <c r="J68" s="39"/>
      <c r="K68" s="8"/>
      <c r="L68" s="39"/>
      <c r="M68" s="8"/>
      <c r="N68" s="39"/>
      <c r="O68" s="29"/>
      <c r="P68" s="31" t="s">
        <v>95</v>
      </c>
      <c r="Q68" s="31"/>
      <c r="R68" s="31"/>
      <c r="S68" s="7"/>
      <c r="T68" s="39"/>
      <c r="U68" s="39"/>
      <c r="V68" s="8"/>
      <c r="W68" s="7"/>
      <c r="X68" s="6"/>
    </row>
    <row r="69" spans="1:24" ht="12.75">
      <c r="A69" s="22"/>
      <c r="B69" s="22"/>
      <c r="C69" s="33" t="s">
        <v>96</v>
      </c>
      <c r="D69" s="39"/>
      <c r="E69" s="8"/>
      <c r="F69" s="39"/>
      <c r="G69" s="8"/>
      <c r="H69" s="39">
        <v>404820590</v>
      </c>
      <c r="I69" s="8"/>
      <c r="J69" s="39"/>
      <c r="K69" s="8"/>
      <c r="L69" s="39"/>
      <c r="M69" s="8"/>
      <c r="N69" s="39">
        <v>378294549</v>
      </c>
      <c r="O69" s="29"/>
      <c r="P69" s="36" t="s">
        <v>97</v>
      </c>
      <c r="Q69" s="36"/>
      <c r="R69" s="36"/>
      <c r="S69" s="39">
        <v>257158646</v>
      </c>
      <c r="T69" s="39"/>
      <c r="U69" s="39"/>
      <c r="V69" s="8"/>
      <c r="W69" s="39">
        <v>0</v>
      </c>
      <c r="X69" s="6"/>
    </row>
    <row r="70" spans="1:24" ht="12.75">
      <c r="A70" s="22"/>
      <c r="B70" s="22"/>
      <c r="C70" s="33" t="s">
        <v>98</v>
      </c>
      <c r="D70" s="39"/>
      <c r="E70" s="8"/>
      <c r="F70" s="39"/>
      <c r="G70" s="8"/>
      <c r="H70" s="39">
        <v>274569</v>
      </c>
      <c r="I70" s="8"/>
      <c r="J70" s="39"/>
      <c r="K70" s="8"/>
      <c r="L70" s="39"/>
      <c r="M70" s="8"/>
      <c r="N70" s="39">
        <v>17303451</v>
      </c>
      <c r="O70" s="29"/>
      <c r="P70" s="36" t="s">
        <v>99</v>
      </c>
      <c r="Q70" s="36"/>
      <c r="R70" s="36"/>
      <c r="S70" s="39">
        <v>712421316</v>
      </c>
      <c r="T70" s="39"/>
      <c r="U70" s="39"/>
      <c r="V70" s="8"/>
      <c r="W70" s="39">
        <v>500063904</v>
      </c>
      <c r="X70" s="6"/>
    </row>
    <row r="71" spans="1:24" ht="12.75">
      <c r="A71" s="22"/>
      <c r="B71" s="22"/>
      <c r="C71" s="33" t="s">
        <v>100</v>
      </c>
      <c r="D71" s="39"/>
      <c r="E71" s="8"/>
      <c r="F71" s="39"/>
      <c r="G71" s="8"/>
      <c r="H71" s="37">
        <v>456688031</v>
      </c>
      <c r="I71" s="8"/>
      <c r="J71" s="39"/>
      <c r="K71" s="8"/>
      <c r="L71" s="39"/>
      <c r="M71" s="8"/>
      <c r="N71" s="37">
        <v>351238261</v>
      </c>
      <c r="O71" s="29"/>
      <c r="P71" s="36" t="s">
        <v>101</v>
      </c>
      <c r="Q71" s="40"/>
      <c r="R71" s="40"/>
      <c r="S71" s="37">
        <v>8485583803</v>
      </c>
      <c r="T71" s="39"/>
      <c r="U71" s="39"/>
      <c r="V71" s="8"/>
      <c r="W71" s="37">
        <v>9625230478</v>
      </c>
      <c r="X71" s="6"/>
    </row>
    <row r="72" spans="1:24" ht="13.5" thickBot="1">
      <c r="A72" s="22"/>
      <c r="B72" s="22"/>
      <c r="C72" s="40" t="s">
        <v>102</v>
      </c>
      <c r="D72" s="39"/>
      <c r="E72" s="8"/>
      <c r="F72" s="39"/>
      <c r="G72" s="8"/>
      <c r="H72" s="38">
        <f>SUM(H69:H71)</f>
        <v>861783190</v>
      </c>
      <c r="I72" s="8"/>
      <c r="J72" s="39"/>
      <c r="K72" s="8"/>
      <c r="L72" s="39"/>
      <c r="M72" s="8"/>
      <c r="N72" s="38">
        <f>SUM(N69:N71)</f>
        <v>746836261</v>
      </c>
      <c r="O72" s="29"/>
      <c r="P72" s="40" t="s">
        <v>103</v>
      </c>
      <c r="Q72" s="40"/>
      <c r="R72" s="40"/>
      <c r="S72" s="41">
        <f>SUM(S69:S71)</f>
        <v>9455163765</v>
      </c>
      <c r="T72" s="48"/>
      <c r="U72" s="48"/>
      <c r="V72" s="8"/>
      <c r="W72" s="41">
        <f>SUM(W70:W71)</f>
        <v>10125294382</v>
      </c>
      <c r="X72" s="6"/>
    </row>
    <row r="73" spans="1:24" ht="14.25" thickBot="1" thickTop="1">
      <c r="A73" s="22"/>
      <c r="B73" s="22"/>
      <c r="C73" s="57" t="s">
        <v>104</v>
      </c>
      <c r="D73" s="39"/>
      <c r="E73" s="8"/>
      <c r="F73" s="39"/>
      <c r="G73" s="8"/>
      <c r="H73" s="44">
        <f>H72+H66+H38+H16</f>
        <v>206777340135</v>
      </c>
      <c r="I73" s="8"/>
      <c r="J73" s="39"/>
      <c r="K73" s="8"/>
      <c r="L73" s="39"/>
      <c r="M73" s="8"/>
      <c r="N73" s="44">
        <f>N72+N66+N38+N16</f>
        <v>163347261523</v>
      </c>
      <c r="O73" s="29"/>
      <c r="P73" s="40" t="s">
        <v>105</v>
      </c>
      <c r="Q73" s="7"/>
      <c r="R73" s="7"/>
      <c r="S73" s="44">
        <f>S72+S63+S39+S33</f>
        <v>206777340135</v>
      </c>
      <c r="T73" s="39"/>
      <c r="U73" s="39"/>
      <c r="V73" s="8"/>
      <c r="W73" s="44">
        <f>W72+W63+W39+W33</f>
        <v>163347261523</v>
      </c>
      <c r="X73" s="6"/>
    </row>
    <row r="74" spans="1:24" ht="13.5" thickTop="1">
      <c r="A74" s="22"/>
      <c r="B74" s="22"/>
      <c r="C74" s="7"/>
      <c r="D74" s="39"/>
      <c r="E74" s="8"/>
      <c r="F74" s="39"/>
      <c r="G74" s="8"/>
      <c r="H74" s="39"/>
      <c r="I74" s="8"/>
      <c r="J74" s="39"/>
      <c r="K74" s="8"/>
      <c r="L74" s="39"/>
      <c r="M74" s="8"/>
      <c r="N74" s="39"/>
      <c r="O74" s="29"/>
      <c r="P74" s="7"/>
      <c r="Q74" s="7"/>
      <c r="R74" s="7"/>
      <c r="S74" s="39"/>
      <c r="T74" s="39"/>
      <c r="U74" s="39"/>
      <c r="V74" s="8"/>
      <c r="W74" s="39"/>
      <c r="X74" s="6"/>
    </row>
    <row r="75" spans="1:24" ht="12.75">
      <c r="A75" s="22"/>
      <c r="B75" s="22"/>
      <c r="C75" s="31" t="s">
        <v>106</v>
      </c>
      <c r="D75" s="39"/>
      <c r="E75" s="8"/>
      <c r="F75" s="39"/>
      <c r="G75" s="8"/>
      <c r="H75" s="39"/>
      <c r="I75" s="8"/>
      <c r="J75" s="39"/>
      <c r="K75" s="8"/>
      <c r="L75" s="39"/>
      <c r="M75" s="8"/>
      <c r="N75" s="39"/>
      <c r="O75" s="29"/>
      <c r="P75" s="31" t="s">
        <v>107</v>
      </c>
      <c r="Q75" s="31"/>
      <c r="R75" s="31"/>
      <c r="S75" s="39"/>
      <c r="T75" s="39"/>
      <c r="U75" s="39"/>
      <c r="V75" s="8"/>
      <c r="W75" s="39"/>
      <c r="X75" s="6"/>
    </row>
    <row r="76" spans="1:24" ht="12.75">
      <c r="A76" s="22"/>
      <c r="B76" s="22"/>
      <c r="C76" s="36" t="s">
        <v>108</v>
      </c>
      <c r="D76" s="39"/>
      <c r="E76" s="8"/>
      <c r="F76" s="39"/>
      <c r="G76" s="8"/>
      <c r="H76" s="39">
        <v>843671062</v>
      </c>
      <c r="I76" s="8"/>
      <c r="J76" s="39"/>
      <c r="K76" s="8"/>
      <c r="L76" s="39"/>
      <c r="M76" s="8"/>
      <c r="N76" s="39">
        <v>1005945604</v>
      </c>
      <c r="O76" s="29"/>
      <c r="P76" s="36" t="s">
        <v>109</v>
      </c>
      <c r="Q76" s="36"/>
      <c r="R76" s="36"/>
      <c r="S76" s="39">
        <v>843671062</v>
      </c>
      <c r="T76" s="39"/>
      <c r="U76" s="39"/>
      <c r="V76" s="8"/>
      <c r="W76" s="39">
        <v>1005945604</v>
      </c>
      <c r="X76" s="6"/>
    </row>
    <row r="77" spans="1:24" ht="12.75">
      <c r="A77" s="22"/>
      <c r="B77" s="22"/>
      <c r="C77" s="36" t="s">
        <v>110</v>
      </c>
      <c r="D77" s="39"/>
      <c r="E77" s="8"/>
      <c r="F77" s="39"/>
      <c r="G77" s="8"/>
      <c r="H77" s="7"/>
      <c r="I77" s="8"/>
      <c r="J77" s="39"/>
      <c r="K77" s="8"/>
      <c r="L77" s="39"/>
      <c r="M77" s="8"/>
      <c r="N77" s="7"/>
      <c r="O77" s="29"/>
      <c r="P77" s="36" t="s">
        <v>111</v>
      </c>
      <c r="Q77" s="36"/>
      <c r="R77" s="36"/>
      <c r="S77" s="48"/>
      <c r="T77" s="48"/>
      <c r="U77" s="48"/>
      <c r="V77" s="8"/>
      <c r="W77" s="48"/>
      <c r="X77" s="6"/>
    </row>
    <row r="78" spans="1:24" ht="12.75">
      <c r="A78" s="22"/>
      <c r="B78" s="22"/>
      <c r="C78" s="47" t="s">
        <v>112</v>
      </c>
      <c r="D78" s="39"/>
      <c r="E78" s="8"/>
      <c r="F78" s="39"/>
      <c r="G78" s="8"/>
      <c r="H78" s="39">
        <v>125728425819</v>
      </c>
      <c r="I78" s="8"/>
      <c r="J78" s="39"/>
      <c r="K78" s="8"/>
      <c r="L78" s="39"/>
      <c r="M78" s="8"/>
      <c r="N78" s="39">
        <v>58674341900</v>
      </c>
      <c r="O78" s="29"/>
      <c r="P78" s="35" t="s">
        <v>112</v>
      </c>
      <c r="Q78" s="35"/>
      <c r="R78" s="35"/>
      <c r="S78" s="32">
        <v>125728425819</v>
      </c>
      <c r="T78" s="32"/>
      <c r="U78" s="32"/>
      <c r="V78" s="7"/>
      <c r="W78" s="32">
        <v>58674341900</v>
      </c>
      <c r="X78" s="6"/>
    </row>
    <row r="79" spans="1:24" ht="12.75">
      <c r="A79" s="22"/>
      <c r="B79" s="22"/>
      <c r="C79" s="36" t="s">
        <v>113</v>
      </c>
      <c r="D79" s="39"/>
      <c r="E79" s="8"/>
      <c r="F79" s="39"/>
      <c r="G79" s="8"/>
      <c r="H79" s="39">
        <v>1784500000</v>
      </c>
      <c r="I79" s="8"/>
      <c r="J79" s="39"/>
      <c r="K79" s="8"/>
      <c r="L79" s="39"/>
      <c r="M79" s="8"/>
      <c r="N79" s="39">
        <v>1893470000</v>
      </c>
      <c r="O79" s="29"/>
      <c r="P79" s="36" t="s">
        <v>114</v>
      </c>
      <c r="Q79" s="36"/>
      <c r="R79" s="36"/>
      <c r="S79" s="32">
        <v>1784500000</v>
      </c>
      <c r="T79" s="32"/>
      <c r="U79" s="32"/>
      <c r="V79" s="7"/>
      <c r="W79" s="32">
        <v>1893470000</v>
      </c>
      <c r="X79" s="6"/>
    </row>
    <row r="80" spans="1:24" ht="12.75">
      <c r="A80" s="22"/>
      <c r="B80" s="22"/>
      <c r="C80" s="36" t="s">
        <v>115</v>
      </c>
      <c r="D80" s="39"/>
      <c r="E80" s="8"/>
      <c r="F80" s="39"/>
      <c r="G80" s="8"/>
      <c r="H80" s="37">
        <v>1469571218</v>
      </c>
      <c r="I80" s="8"/>
      <c r="J80" s="39"/>
      <c r="K80" s="8"/>
      <c r="L80" s="39"/>
      <c r="M80" s="8"/>
      <c r="N80" s="37">
        <v>39591485</v>
      </c>
      <c r="O80" s="29"/>
      <c r="P80" s="36" t="s">
        <v>115</v>
      </c>
      <c r="Q80" s="36"/>
      <c r="R80" s="36"/>
      <c r="S80" s="37">
        <v>1469571218</v>
      </c>
      <c r="T80" s="32"/>
      <c r="U80" s="32"/>
      <c r="V80" s="7"/>
      <c r="W80" s="37">
        <v>39591485</v>
      </c>
      <c r="X80" s="6"/>
    </row>
    <row r="81" spans="1:24" ht="13.5" thickBot="1">
      <c r="A81" s="22"/>
      <c r="B81" s="22"/>
      <c r="C81" s="7"/>
      <c r="D81" s="39"/>
      <c r="E81" s="8"/>
      <c r="F81" s="39"/>
      <c r="G81" s="8"/>
      <c r="H81" s="41">
        <f>SUM(H76:H80)</f>
        <v>129826168099</v>
      </c>
      <c r="I81" s="8"/>
      <c r="J81" s="39"/>
      <c r="K81" s="8"/>
      <c r="L81" s="39"/>
      <c r="M81" s="8"/>
      <c r="N81" s="41">
        <f>SUM(N76:N80)</f>
        <v>61613348989</v>
      </c>
      <c r="O81" s="29"/>
      <c r="P81" s="7"/>
      <c r="Q81" s="7"/>
      <c r="R81" s="7"/>
      <c r="S81" s="38">
        <f>SUM(S76:S80)</f>
        <v>129826168099</v>
      </c>
      <c r="T81" s="32"/>
      <c r="U81" s="32"/>
      <c r="V81" s="7"/>
      <c r="W81" s="38">
        <f>SUM(W76:W80)</f>
        <v>61613348989</v>
      </c>
      <c r="X81" s="6"/>
    </row>
    <row r="82" spans="1:24" ht="13.5" thickTop="1">
      <c r="A82" s="22"/>
      <c r="B82" s="22"/>
      <c r="C82" s="7"/>
      <c r="D82" s="39"/>
      <c r="E82" s="8"/>
      <c r="F82" s="39"/>
      <c r="G82" s="8"/>
      <c r="H82" s="48"/>
      <c r="I82" s="8"/>
      <c r="J82" s="39"/>
      <c r="K82" s="8"/>
      <c r="L82" s="39"/>
      <c r="M82" s="8"/>
      <c r="N82" s="48"/>
      <c r="O82" s="29"/>
      <c r="P82" s="7"/>
      <c r="Q82" s="7"/>
      <c r="R82" s="7"/>
      <c r="S82" s="32"/>
      <c r="T82" s="32"/>
      <c r="U82" s="32"/>
      <c r="V82" s="7"/>
      <c r="W82" s="32"/>
      <c r="X82" s="6"/>
    </row>
    <row r="83" spans="1:24" ht="13.5" thickBot="1">
      <c r="A83" s="58"/>
      <c r="B83" s="58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59"/>
      <c r="P83" s="12"/>
      <c r="Q83" s="12"/>
      <c r="R83" s="12"/>
      <c r="S83" s="12"/>
      <c r="T83" s="12"/>
      <c r="U83" s="12"/>
      <c r="V83" s="12"/>
      <c r="W83" s="12"/>
      <c r="X83" s="14"/>
    </row>
  </sheetData>
  <mergeCells count="12">
    <mergeCell ref="D10:H10"/>
    <mergeCell ref="J10:N10"/>
    <mergeCell ref="Q10:S10"/>
    <mergeCell ref="U10:W10"/>
    <mergeCell ref="D9:H9"/>
    <mergeCell ref="J9:N9"/>
    <mergeCell ref="Q9:S9"/>
    <mergeCell ref="U9:W9"/>
    <mergeCell ref="C2:W2"/>
    <mergeCell ref="C3:W3"/>
    <mergeCell ref="C4:W4"/>
    <mergeCell ref="C5:W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:IV16384"/>
    </sheetView>
  </sheetViews>
  <sheetFormatPr defaultColWidth="9.140625" defaultRowHeight="12.75"/>
  <cols>
    <col min="1" max="1" width="1.28515625" style="0" customWidth="1"/>
    <col min="2" max="2" width="55.7109375" style="0" customWidth="1"/>
    <col min="3" max="3" width="17.00390625" style="0" customWidth="1"/>
    <col min="4" max="4" width="0.9921875" style="0" customWidth="1"/>
    <col min="5" max="5" width="16.140625" style="0" customWidth="1"/>
    <col min="6" max="6" width="0.9921875" style="0" customWidth="1"/>
    <col min="7" max="7" width="16.28125" style="0" customWidth="1"/>
    <col min="8" max="8" width="0.85546875" style="0" customWidth="1"/>
    <col min="9" max="9" width="16.421875" style="0" customWidth="1"/>
    <col min="10" max="10" width="0.85546875" style="0" customWidth="1"/>
    <col min="11" max="11" width="15.57421875" style="0" customWidth="1"/>
    <col min="12" max="12" width="0.9921875" style="0" customWidth="1"/>
    <col min="13" max="13" width="15.57421875" style="0" customWidth="1"/>
    <col min="14" max="14" width="0.9921875" style="0" customWidth="1"/>
    <col min="15" max="15" width="47.57421875" style="0" bestFit="1" customWidth="1"/>
    <col min="16" max="16" width="14.140625" style="0" customWidth="1"/>
    <col min="17" max="17" width="0.9921875" style="0" customWidth="1"/>
    <col min="18" max="18" width="14.7109375" style="0" bestFit="1" customWidth="1"/>
    <col min="19" max="19" width="0.85546875" style="0" customWidth="1"/>
    <col min="20" max="20" width="14.7109375" style="0" customWidth="1"/>
    <col min="21" max="21" width="0.85546875" style="0" customWidth="1"/>
    <col min="22" max="22" width="14.57421875" style="0" customWidth="1"/>
    <col min="23" max="23" width="1.1484375" style="0" customWidth="1"/>
  </cols>
  <sheetData>
    <row r="1" spans="1:23" ht="12.75">
      <c r="A1" s="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4"/>
    </row>
    <row r="2" spans="1:23" ht="22.5">
      <c r="A2" s="5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6"/>
    </row>
    <row r="3" spans="1:23" ht="12.75">
      <c r="A3" s="5"/>
      <c r="B3" s="137" t="s">
        <v>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6"/>
    </row>
    <row r="4" spans="1:23" ht="15.75">
      <c r="A4" s="5"/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6"/>
    </row>
    <row r="5" spans="1:23" ht="12.75">
      <c r="A5" s="5"/>
      <c r="B5" s="137" t="s">
        <v>116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6"/>
    </row>
    <row r="6" spans="1:23" ht="12.75">
      <c r="A6" s="2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  <c r="R6" s="7"/>
      <c r="S6" s="7"/>
      <c r="T6" s="7"/>
      <c r="U6" s="7"/>
      <c r="V6" s="7"/>
      <c r="W6" s="6"/>
    </row>
    <row r="7" spans="1:23" ht="12.75">
      <c r="A7" s="2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7"/>
      <c r="S7" s="7"/>
      <c r="T7" s="7"/>
      <c r="U7" s="7"/>
      <c r="V7" s="7"/>
      <c r="W7" s="6"/>
    </row>
    <row r="8" spans="1:23" ht="15.75" thickBot="1">
      <c r="A8" s="58"/>
      <c r="B8" s="61" t="s">
        <v>117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62" t="s">
        <v>118</v>
      </c>
      <c r="W8" s="14"/>
    </row>
    <row r="9" spans="1:23" ht="12.75">
      <c r="A9" s="22"/>
      <c r="N9" s="63"/>
      <c r="O9" s="22"/>
      <c r="P9" s="64"/>
      <c r="Q9" s="64"/>
      <c r="W9" s="4"/>
    </row>
    <row r="10" spans="1:23" ht="13.5" thickBot="1">
      <c r="A10" s="58"/>
      <c r="B10" s="65"/>
      <c r="C10" s="142"/>
      <c r="D10" s="142"/>
      <c r="E10" s="142"/>
      <c r="F10" s="142"/>
      <c r="G10" s="142"/>
      <c r="H10" s="65"/>
      <c r="I10" s="65"/>
      <c r="J10" s="65"/>
      <c r="K10" s="65"/>
      <c r="L10" s="65"/>
      <c r="M10" s="65"/>
      <c r="N10" s="66"/>
      <c r="O10" s="58"/>
      <c r="P10" s="65"/>
      <c r="Q10" s="65"/>
      <c r="R10" s="65"/>
      <c r="S10" s="65"/>
      <c r="T10" s="65"/>
      <c r="U10" s="65"/>
      <c r="V10" s="65"/>
      <c r="W10" s="14"/>
    </row>
    <row r="11" spans="1:23" ht="12.75">
      <c r="A11" s="22"/>
      <c r="B11" s="26"/>
      <c r="C11" s="141" t="s">
        <v>6</v>
      </c>
      <c r="D11" s="141"/>
      <c r="E11" s="141"/>
      <c r="F11" s="141"/>
      <c r="G11" s="141"/>
      <c r="H11" s="23"/>
      <c r="I11" s="141" t="s">
        <v>6</v>
      </c>
      <c r="J11" s="141"/>
      <c r="K11" s="141"/>
      <c r="L11" s="141"/>
      <c r="M11" s="141"/>
      <c r="N11" s="63"/>
      <c r="P11" s="143" t="s">
        <v>6</v>
      </c>
      <c r="Q11" s="143"/>
      <c r="R11" s="143"/>
      <c r="T11" s="143" t="s">
        <v>6</v>
      </c>
      <c r="U11" s="143"/>
      <c r="V11" s="143"/>
      <c r="W11" s="6"/>
    </row>
    <row r="12" spans="1:23" ht="12.75">
      <c r="A12" s="22"/>
      <c r="B12" s="26"/>
      <c r="C12" s="143" t="s">
        <v>119</v>
      </c>
      <c r="D12" s="143"/>
      <c r="E12" s="143"/>
      <c r="F12" s="143"/>
      <c r="G12" s="143"/>
      <c r="H12" s="23"/>
      <c r="I12" s="143" t="s">
        <v>120</v>
      </c>
      <c r="J12" s="143"/>
      <c r="K12" s="143"/>
      <c r="L12" s="143"/>
      <c r="M12" s="143"/>
      <c r="N12" s="68"/>
      <c r="P12" s="143" t="s">
        <v>119</v>
      </c>
      <c r="Q12" s="143"/>
      <c r="R12" s="143"/>
      <c r="T12" s="143" t="s">
        <v>120</v>
      </c>
      <c r="U12" s="143"/>
      <c r="V12" s="143"/>
      <c r="W12" s="6"/>
    </row>
    <row r="13" spans="1:23" ht="12.75">
      <c r="A13" s="22"/>
      <c r="B13" s="31" t="s">
        <v>121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68"/>
      <c r="O13" s="36" t="s">
        <v>122</v>
      </c>
      <c r="P13" s="36"/>
      <c r="Q13" s="36"/>
      <c r="W13" s="6"/>
    </row>
    <row r="14" spans="1:23" ht="12.75">
      <c r="A14" s="22"/>
      <c r="B14" s="36" t="s">
        <v>123</v>
      </c>
      <c r="C14" s="39"/>
      <c r="D14" s="39"/>
      <c r="E14" s="39"/>
      <c r="F14" s="39"/>
      <c r="G14" s="39">
        <v>568787021054</v>
      </c>
      <c r="H14" s="39"/>
      <c r="I14" s="39"/>
      <c r="J14" s="39"/>
      <c r="K14" s="39"/>
      <c r="L14" s="39"/>
      <c r="M14" s="39">
        <v>315437599971</v>
      </c>
      <c r="N14" s="68"/>
      <c r="O14" s="36" t="s">
        <v>124</v>
      </c>
      <c r="P14" s="36"/>
      <c r="Q14" s="36"/>
      <c r="R14" s="32">
        <v>43152992182</v>
      </c>
      <c r="V14" s="32">
        <v>24880872762</v>
      </c>
      <c r="W14" s="6"/>
    </row>
    <row r="15" spans="1:23" ht="12.75">
      <c r="A15" s="22"/>
      <c r="B15" s="36" t="s">
        <v>125</v>
      </c>
      <c r="C15" s="39"/>
      <c r="D15" s="39"/>
      <c r="E15" s="39"/>
      <c r="F15" s="39"/>
      <c r="G15" s="37">
        <v>506419644972</v>
      </c>
      <c r="H15" s="39"/>
      <c r="I15" s="39"/>
      <c r="J15" s="39"/>
      <c r="K15" s="39"/>
      <c r="L15" s="39"/>
      <c r="M15" s="37">
        <v>275027423329</v>
      </c>
      <c r="N15" s="68"/>
      <c r="O15" s="36" t="s">
        <v>126</v>
      </c>
      <c r="P15" s="36"/>
      <c r="Q15" s="36"/>
      <c r="R15" s="32"/>
      <c r="V15" s="32"/>
      <c r="W15" s="6"/>
    </row>
    <row r="16" spans="1:23" ht="12.75">
      <c r="A16" s="22"/>
      <c r="B16" s="36" t="s">
        <v>127</v>
      </c>
      <c r="C16" s="39"/>
      <c r="D16" s="39"/>
      <c r="E16" s="39"/>
      <c r="F16" s="39"/>
      <c r="G16" s="39">
        <f>G14-G15</f>
        <v>62367376082</v>
      </c>
      <c r="H16" s="39"/>
      <c r="I16" s="39"/>
      <c r="J16" s="39"/>
      <c r="K16" s="39"/>
      <c r="L16" s="39"/>
      <c r="M16" s="39">
        <f>M14-M15</f>
        <v>40410176642</v>
      </c>
      <c r="N16" s="68"/>
      <c r="O16" s="36" t="s">
        <v>128</v>
      </c>
      <c r="P16" s="36"/>
      <c r="Q16" s="36"/>
      <c r="R16" s="32">
        <v>754636099</v>
      </c>
      <c r="V16" s="32">
        <v>90534640</v>
      </c>
      <c r="W16" s="6"/>
    </row>
    <row r="17" spans="1:23" ht="12.75">
      <c r="A17" s="22"/>
      <c r="B17" s="36" t="s">
        <v>129</v>
      </c>
      <c r="C17" s="39"/>
      <c r="D17" s="39"/>
      <c r="E17" s="39"/>
      <c r="F17" s="39"/>
      <c r="G17" s="37">
        <v>2598544179</v>
      </c>
      <c r="H17" s="39"/>
      <c r="I17" s="39"/>
      <c r="J17" s="39"/>
      <c r="K17" s="39"/>
      <c r="L17" s="39"/>
      <c r="M17" s="37">
        <v>1944516254</v>
      </c>
      <c r="N17" s="68"/>
      <c r="O17" s="36" t="s">
        <v>130</v>
      </c>
      <c r="P17" s="36"/>
      <c r="Q17" s="36"/>
      <c r="R17" s="32"/>
      <c r="V17" s="32"/>
      <c r="W17" s="6"/>
    </row>
    <row r="18" spans="1:23" ht="12.75">
      <c r="A18" s="22"/>
      <c r="B18" s="36" t="s">
        <v>131</v>
      </c>
      <c r="C18" s="39"/>
      <c r="D18" s="39"/>
      <c r="E18" s="39"/>
      <c r="F18" s="39"/>
      <c r="G18" s="39">
        <f>SUM(G16:G17)</f>
        <v>64965920261</v>
      </c>
      <c r="H18" s="39"/>
      <c r="I18" s="39"/>
      <c r="J18" s="39"/>
      <c r="K18" s="39"/>
      <c r="L18" s="39"/>
      <c r="M18" s="39">
        <f>SUM(M16:M17)</f>
        <v>42354692896</v>
      </c>
      <c r="N18" s="68"/>
      <c r="O18" s="36" t="s">
        <v>128</v>
      </c>
      <c r="P18" s="36"/>
      <c r="Q18" s="36"/>
      <c r="R18" s="69">
        <v>209945547</v>
      </c>
      <c r="V18" s="69">
        <v>1651062305</v>
      </c>
      <c r="W18" s="6"/>
    </row>
    <row r="19" spans="1:23" ht="12.75">
      <c r="A19" s="22"/>
      <c r="B19" s="36" t="s">
        <v>132</v>
      </c>
      <c r="C19" s="39"/>
      <c r="D19" s="39"/>
      <c r="E19" s="39">
        <v>5508708062</v>
      </c>
      <c r="F19" s="39"/>
      <c r="G19" s="39"/>
      <c r="H19" s="39"/>
      <c r="I19" s="39"/>
      <c r="J19" s="39"/>
      <c r="K19" s="39">
        <v>4422952352</v>
      </c>
      <c r="L19" s="39"/>
      <c r="M19" s="39"/>
      <c r="N19" s="68"/>
      <c r="O19" s="36" t="s">
        <v>133</v>
      </c>
      <c r="P19" s="36"/>
      <c r="Q19" s="36"/>
      <c r="R19" s="39">
        <f>R14+R16-R18</f>
        <v>43697682734</v>
      </c>
      <c r="V19" s="39">
        <f>V14+V16-V18</f>
        <v>23320345097</v>
      </c>
      <c r="W19" s="6"/>
    </row>
    <row r="20" spans="1:23" ht="12.75">
      <c r="A20" s="22"/>
      <c r="B20" s="70" t="s">
        <v>134</v>
      </c>
      <c r="C20" s="39"/>
      <c r="D20" s="39"/>
      <c r="E20" s="37">
        <v>3534158370</v>
      </c>
      <c r="F20" s="39"/>
      <c r="G20" s="37">
        <f>SUM(E19:E20)</f>
        <v>9042866432</v>
      </c>
      <c r="H20" s="39"/>
      <c r="I20" s="39"/>
      <c r="J20" s="39"/>
      <c r="K20" s="37">
        <v>3840494324</v>
      </c>
      <c r="L20" s="39"/>
      <c r="M20" s="37">
        <f>SUM(K19:K20)</f>
        <v>8263446676</v>
      </c>
      <c r="N20" s="68"/>
      <c r="O20" s="34" t="s">
        <v>135</v>
      </c>
      <c r="P20" s="52">
        <v>14775536889</v>
      </c>
      <c r="Q20" s="34"/>
      <c r="R20" s="32"/>
      <c r="T20" s="52">
        <v>10401505553</v>
      </c>
      <c r="V20" s="32"/>
      <c r="W20" s="6"/>
    </row>
    <row r="21" spans="1:23" ht="12.75">
      <c r="A21" s="22"/>
      <c r="B21" s="36" t="s">
        <v>136</v>
      </c>
      <c r="C21" s="39"/>
      <c r="D21" s="39"/>
      <c r="E21" s="39"/>
      <c r="F21" s="39"/>
      <c r="G21" s="39">
        <f>G18-G20</f>
        <v>55923053829</v>
      </c>
      <c r="H21" s="39"/>
      <c r="I21" s="39"/>
      <c r="J21" s="39"/>
      <c r="K21" s="39"/>
      <c r="L21" s="39"/>
      <c r="M21" s="39">
        <f>M18-M20</f>
        <v>34091246220</v>
      </c>
      <c r="N21" s="68"/>
      <c r="O21" s="70" t="s">
        <v>137</v>
      </c>
      <c r="P21" s="70"/>
      <c r="Q21" s="70"/>
      <c r="W21" s="6"/>
    </row>
    <row r="22" spans="1:23" ht="12.75">
      <c r="A22" s="22"/>
      <c r="B22" s="36" t="s">
        <v>138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68"/>
      <c r="O22" s="71" t="s">
        <v>139</v>
      </c>
      <c r="P22" s="37">
        <v>60424312</v>
      </c>
      <c r="Q22" s="71"/>
      <c r="R22" s="32">
        <f>P20+P22</f>
        <v>14835961201</v>
      </c>
      <c r="T22" s="37">
        <v>47427266</v>
      </c>
      <c r="V22" s="32">
        <f>T20+T22</f>
        <v>10448932819</v>
      </c>
      <c r="W22" s="6"/>
    </row>
    <row r="23" spans="1:23" ht="13.5" thickBot="1">
      <c r="A23" s="22"/>
      <c r="B23" s="72" t="s">
        <v>140</v>
      </c>
      <c r="C23" s="39"/>
      <c r="D23" s="39"/>
      <c r="E23" s="39">
        <v>0</v>
      </c>
      <c r="F23" s="39"/>
      <c r="G23" s="39"/>
      <c r="H23" s="39"/>
      <c r="I23" s="39"/>
      <c r="J23" s="39"/>
      <c r="K23" s="39">
        <v>3121096</v>
      </c>
      <c r="L23" s="39"/>
      <c r="M23" s="39"/>
      <c r="N23" s="68"/>
      <c r="O23" s="36" t="s">
        <v>141</v>
      </c>
      <c r="P23" s="39"/>
      <c r="Q23" s="71"/>
      <c r="R23" s="41">
        <f>R19-R22</f>
        <v>28861721533</v>
      </c>
      <c r="V23" s="41">
        <f>V19-V22</f>
        <v>12871412278</v>
      </c>
      <c r="W23" s="6"/>
    </row>
    <row r="24" spans="1:23" ht="13.5" thickTop="1">
      <c r="A24" s="22"/>
      <c r="B24" s="72" t="s">
        <v>142</v>
      </c>
      <c r="C24" s="39"/>
      <c r="D24" s="39"/>
      <c r="E24" s="37">
        <v>2792120054</v>
      </c>
      <c r="F24" s="39"/>
      <c r="G24" s="39"/>
      <c r="H24" s="39"/>
      <c r="I24" s="39"/>
      <c r="J24" s="39"/>
      <c r="K24" s="37">
        <v>1712977538</v>
      </c>
      <c r="L24" s="39"/>
      <c r="M24" s="39"/>
      <c r="N24" s="68"/>
      <c r="P24" s="36"/>
      <c r="Q24" s="36"/>
      <c r="W24" s="6"/>
    </row>
    <row r="25" spans="1:23" ht="12.75">
      <c r="A25" s="22"/>
      <c r="B25" s="7"/>
      <c r="C25" s="39"/>
      <c r="D25" s="39"/>
      <c r="E25" s="39">
        <f>SUM(E22:E24)</f>
        <v>2792120054</v>
      </c>
      <c r="F25" s="39"/>
      <c r="G25" s="39"/>
      <c r="H25" s="39"/>
      <c r="I25" s="39"/>
      <c r="J25" s="39"/>
      <c r="K25" s="39">
        <f>SUM(K22:K24)</f>
        <v>1716098634</v>
      </c>
      <c r="L25" s="39"/>
      <c r="M25" s="39"/>
      <c r="N25" s="68"/>
      <c r="W25" s="6"/>
    </row>
    <row r="26" spans="1:23" ht="12.75">
      <c r="A26" s="22"/>
      <c r="B26" s="36" t="s">
        <v>143</v>
      </c>
      <c r="C26" s="39"/>
      <c r="D26" s="39"/>
      <c r="E26" s="7"/>
      <c r="F26" s="39"/>
      <c r="G26" s="39"/>
      <c r="H26" s="39"/>
      <c r="I26" s="39"/>
      <c r="J26" s="39"/>
      <c r="K26" s="7"/>
      <c r="L26" s="39"/>
      <c r="M26" s="39"/>
      <c r="N26" s="68"/>
      <c r="O26" s="34" t="s">
        <v>144</v>
      </c>
      <c r="P26" s="34"/>
      <c r="Q26" s="34"/>
      <c r="R26" s="32"/>
      <c r="V26" s="32"/>
      <c r="W26" s="6"/>
    </row>
    <row r="27" spans="1:23" ht="12.75">
      <c r="A27" s="22"/>
      <c r="B27" s="72" t="s">
        <v>145</v>
      </c>
      <c r="C27" s="39"/>
      <c r="D27" s="39"/>
      <c r="E27" s="37">
        <v>8146417421</v>
      </c>
      <c r="F27" s="39"/>
      <c r="G27" s="69">
        <f>(E25-E27)*-1</f>
        <v>5354297367</v>
      </c>
      <c r="H27" s="39"/>
      <c r="I27" s="39"/>
      <c r="J27" s="39"/>
      <c r="K27" s="37">
        <v>4784653588</v>
      </c>
      <c r="L27" s="39"/>
      <c r="M27" s="69">
        <f>(K25-K27)*-1</f>
        <v>3068554954</v>
      </c>
      <c r="N27" s="68"/>
      <c r="O27" s="36" t="s">
        <v>146</v>
      </c>
      <c r="P27" s="36"/>
      <c r="Q27" s="36"/>
      <c r="R27" s="32">
        <v>1292777036</v>
      </c>
      <c r="V27" s="32">
        <v>695471496</v>
      </c>
      <c r="W27" s="6"/>
    </row>
    <row r="28" spans="1:23" ht="12.75">
      <c r="A28" s="22"/>
      <c r="B28" s="36" t="s">
        <v>147</v>
      </c>
      <c r="C28" s="39"/>
      <c r="D28" s="39"/>
      <c r="E28" s="39"/>
      <c r="F28" s="39"/>
      <c r="G28" s="39">
        <f>G21-G27</f>
        <v>50568756462</v>
      </c>
      <c r="H28" s="39"/>
      <c r="I28" s="39"/>
      <c r="J28" s="39"/>
      <c r="K28" s="39"/>
      <c r="L28" s="39"/>
      <c r="M28" s="39">
        <f>M21-M27</f>
        <v>31022691266</v>
      </c>
      <c r="N28" s="68"/>
      <c r="O28" s="36" t="s">
        <v>148</v>
      </c>
      <c r="P28" s="52">
        <v>754636099</v>
      </c>
      <c r="Q28" s="36"/>
      <c r="R28" s="32"/>
      <c r="T28" s="32">
        <v>11400000000</v>
      </c>
      <c r="V28" s="32"/>
      <c r="W28" s="6"/>
    </row>
    <row r="29" spans="1:23" ht="12.75">
      <c r="A29" s="22"/>
      <c r="B29" s="7"/>
      <c r="C29" s="39"/>
      <c r="D29" s="39"/>
      <c r="E29" s="7"/>
      <c r="F29" s="7"/>
      <c r="G29" s="7"/>
      <c r="H29" s="39"/>
      <c r="I29" s="39"/>
      <c r="J29" s="39"/>
      <c r="K29" s="7"/>
      <c r="L29" s="7"/>
      <c r="M29" s="7"/>
      <c r="N29" s="68"/>
      <c r="O29" s="36" t="s">
        <v>149</v>
      </c>
      <c r="P29" s="53">
        <v>15245363901</v>
      </c>
      <c r="Q29" s="36"/>
      <c r="R29" s="32">
        <f>P28+P29</f>
        <v>16000000000</v>
      </c>
      <c r="T29" s="37">
        <v>0</v>
      </c>
      <c r="V29" s="32">
        <f>T28+T29</f>
        <v>11400000000</v>
      </c>
      <c r="W29" s="6"/>
    </row>
    <row r="30" spans="1:23" ht="12.75">
      <c r="A30" s="22"/>
      <c r="B30" s="31" t="s">
        <v>150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68"/>
      <c r="O30" s="36" t="s">
        <v>151</v>
      </c>
      <c r="P30" s="36"/>
      <c r="Q30" s="36"/>
      <c r="R30" s="39">
        <v>683775000</v>
      </c>
      <c r="V30" s="32">
        <v>0</v>
      </c>
      <c r="W30" s="6"/>
    </row>
    <row r="31" spans="1:23" ht="12.75">
      <c r="A31" s="22"/>
      <c r="B31" s="73" t="s">
        <v>152</v>
      </c>
      <c r="C31" s="39">
        <v>26164439898</v>
      </c>
      <c r="D31" s="39"/>
      <c r="E31" s="39"/>
      <c r="F31" s="39"/>
      <c r="G31" s="39"/>
      <c r="H31" s="39"/>
      <c r="I31" s="39">
        <v>10200469539</v>
      </c>
      <c r="J31" s="39"/>
      <c r="K31" s="39"/>
      <c r="L31" s="39"/>
      <c r="M31" s="39"/>
      <c r="N31" s="68"/>
      <c r="O31" s="36" t="s">
        <v>153</v>
      </c>
      <c r="R31" s="39">
        <v>6194225000</v>
      </c>
      <c r="V31" s="32">
        <v>0</v>
      </c>
      <c r="W31" s="6"/>
    </row>
    <row r="32" spans="1:23" ht="12.75">
      <c r="A32" s="22"/>
      <c r="B32" s="73" t="s">
        <v>154</v>
      </c>
      <c r="C32" s="37">
        <v>29421834</v>
      </c>
      <c r="D32" s="39"/>
      <c r="E32" s="39">
        <f>SUM(C31:C32)</f>
        <v>26193861732</v>
      </c>
      <c r="F32" s="39"/>
      <c r="G32" s="48"/>
      <c r="H32" s="39"/>
      <c r="I32" s="37">
        <v>843090</v>
      </c>
      <c r="J32" s="39"/>
      <c r="K32" s="39">
        <f>I31+I32</f>
        <v>10201312629</v>
      </c>
      <c r="L32" s="39"/>
      <c r="M32" s="48"/>
      <c r="N32" s="68"/>
      <c r="O32" s="36" t="s">
        <v>155</v>
      </c>
      <c r="R32" s="39">
        <v>42706662</v>
      </c>
      <c r="V32" s="32">
        <v>21304683</v>
      </c>
      <c r="W32" s="6"/>
    </row>
    <row r="33" spans="1:23" ht="12.75">
      <c r="A33" s="22"/>
      <c r="B33" s="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8"/>
      <c r="O33" s="36" t="s">
        <v>156</v>
      </c>
      <c r="R33" s="37">
        <v>4648237835</v>
      </c>
      <c r="V33" s="37">
        <v>754636099</v>
      </c>
      <c r="W33" s="6"/>
    </row>
    <row r="34" spans="1:23" ht="13.5" thickBot="1">
      <c r="A34" s="22"/>
      <c r="B34" s="36" t="s">
        <v>157</v>
      </c>
      <c r="C34" s="39">
        <v>32766699987</v>
      </c>
      <c r="D34" s="39"/>
      <c r="E34" s="39"/>
      <c r="F34" s="39"/>
      <c r="G34" s="39"/>
      <c r="H34" s="39"/>
      <c r="I34" s="39">
        <v>15333104975</v>
      </c>
      <c r="J34" s="39"/>
      <c r="K34" s="39"/>
      <c r="L34" s="39"/>
      <c r="M34" s="39"/>
      <c r="N34" s="68"/>
      <c r="R34" s="38">
        <f>SUM(R27:R33)</f>
        <v>28861721533</v>
      </c>
      <c r="V34" s="38">
        <f>SUM(V27:V33)</f>
        <v>12871412278</v>
      </c>
      <c r="W34" s="6"/>
    </row>
    <row r="35" spans="1:23" ht="14.25" thickBot="1" thickTop="1">
      <c r="A35" s="22"/>
      <c r="B35" s="72" t="s">
        <v>158</v>
      </c>
      <c r="C35" s="39">
        <v>751153755</v>
      </c>
      <c r="D35" s="39"/>
      <c r="E35" s="7"/>
      <c r="F35" s="39"/>
      <c r="G35" s="39"/>
      <c r="H35" s="39"/>
      <c r="I35" s="39">
        <v>157581351</v>
      </c>
      <c r="J35" s="39"/>
      <c r="K35" s="39"/>
      <c r="L35" s="39"/>
      <c r="M35" s="39"/>
      <c r="N35" s="68"/>
      <c r="O35" s="58"/>
      <c r="P35" s="65"/>
      <c r="Q35" s="65"/>
      <c r="R35" s="65"/>
      <c r="S35" s="65"/>
      <c r="T35" s="65"/>
      <c r="U35" s="65"/>
      <c r="V35" s="65"/>
      <c r="W35" s="14"/>
    </row>
    <row r="36" spans="1:23" ht="15.75" thickBot="1">
      <c r="A36" s="22"/>
      <c r="B36" s="72" t="s">
        <v>159</v>
      </c>
      <c r="C36" s="37">
        <v>91772270</v>
      </c>
      <c r="D36" s="39"/>
      <c r="E36" s="37">
        <f>SUM(C34:C37)</f>
        <v>33609626012</v>
      </c>
      <c r="F36" s="39"/>
      <c r="G36" s="69">
        <f>(E32-E36)*-1</f>
        <v>7415764280</v>
      </c>
      <c r="H36" s="39"/>
      <c r="I36" s="37">
        <v>852444807</v>
      </c>
      <c r="J36" s="39"/>
      <c r="K36" s="37">
        <f>SUM(I34:I37)</f>
        <v>16343131133</v>
      </c>
      <c r="L36" s="39"/>
      <c r="M36" s="69">
        <f>(K32-K36)*-1</f>
        <v>6141818504</v>
      </c>
      <c r="N36" s="68"/>
      <c r="O36" s="74" t="s">
        <v>160</v>
      </c>
      <c r="P36" s="65"/>
      <c r="Q36" s="65"/>
      <c r="R36" s="65"/>
      <c r="S36" s="65"/>
      <c r="T36" s="65"/>
      <c r="U36" s="65"/>
      <c r="V36" s="74"/>
      <c r="W36" s="14"/>
    </row>
    <row r="37" spans="1:23" ht="12.75">
      <c r="A37" s="22"/>
      <c r="B37" s="36" t="s">
        <v>161</v>
      </c>
      <c r="C37" s="39"/>
      <c r="D37" s="39"/>
      <c r="E37" s="7"/>
      <c r="F37" s="39"/>
      <c r="G37" s="39">
        <f>G28-G36</f>
        <v>43152992182</v>
      </c>
      <c r="H37" s="39"/>
      <c r="I37" s="39"/>
      <c r="J37" s="39"/>
      <c r="K37" s="7"/>
      <c r="L37" s="39"/>
      <c r="M37" s="39">
        <f>M28-M36</f>
        <v>24880872762</v>
      </c>
      <c r="N37" s="68"/>
      <c r="O37" s="36" t="s">
        <v>162</v>
      </c>
      <c r="W37" s="6"/>
    </row>
    <row r="38" spans="1:23" ht="12.75">
      <c r="A38" s="22"/>
      <c r="B38" s="36" t="s">
        <v>163</v>
      </c>
      <c r="C38" s="39"/>
      <c r="D38" s="39"/>
      <c r="E38" s="39">
        <v>5325264410</v>
      </c>
      <c r="F38" s="39"/>
      <c r="G38" s="7"/>
      <c r="H38" s="39"/>
      <c r="I38" s="39"/>
      <c r="J38" s="39"/>
      <c r="K38" s="39">
        <v>3889791993</v>
      </c>
      <c r="L38" s="39"/>
      <c r="M38" s="7"/>
      <c r="N38" s="68"/>
      <c r="O38" s="35" t="s">
        <v>164</v>
      </c>
      <c r="W38" s="6"/>
    </row>
    <row r="39" spans="1:23" ht="12.75">
      <c r="A39" s="22"/>
      <c r="B39" s="73" t="s">
        <v>165</v>
      </c>
      <c r="C39" s="39"/>
      <c r="D39" s="39"/>
      <c r="E39" s="37">
        <v>5325264410</v>
      </c>
      <c r="F39" s="39"/>
      <c r="G39" s="37">
        <f>E38-E39</f>
        <v>0</v>
      </c>
      <c r="H39" s="39"/>
      <c r="I39" s="39"/>
      <c r="J39" s="39"/>
      <c r="K39" s="37">
        <v>3889791993</v>
      </c>
      <c r="L39" s="39"/>
      <c r="M39" s="37">
        <f>K38-K39</f>
        <v>0</v>
      </c>
      <c r="N39" s="68"/>
      <c r="O39" s="35" t="s">
        <v>166</v>
      </c>
      <c r="W39" s="6"/>
    </row>
    <row r="40" spans="1:23" ht="13.5" thickBot="1">
      <c r="A40" s="22"/>
      <c r="B40" s="75" t="s">
        <v>167</v>
      </c>
      <c r="C40" s="39"/>
      <c r="D40" s="39"/>
      <c r="E40" s="7"/>
      <c r="F40" s="39"/>
      <c r="G40" s="41">
        <f>G37-G39</f>
        <v>43152992182</v>
      </c>
      <c r="H40" s="39"/>
      <c r="I40" s="39"/>
      <c r="J40" s="39"/>
      <c r="K40" s="7"/>
      <c r="L40" s="39"/>
      <c r="M40" s="41">
        <f>M37-M39</f>
        <v>24880872762</v>
      </c>
      <c r="N40" s="68"/>
      <c r="O40" s="36" t="s">
        <v>168</v>
      </c>
      <c r="W40" s="6"/>
    </row>
    <row r="41" spans="1:23" ht="13.5" thickTop="1">
      <c r="A41" s="22"/>
      <c r="C41" s="76"/>
      <c r="D41" s="76"/>
      <c r="E41" s="76"/>
      <c r="F41" s="76"/>
      <c r="H41" s="76"/>
      <c r="I41" s="76"/>
      <c r="J41" s="76"/>
      <c r="K41" s="76"/>
      <c r="L41" s="76"/>
      <c r="N41" s="68"/>
      <c r="O41" s="36" t="s">
        <v>169</v>
      </c>
      <c r="W41" s="6"/>
    </row>
    <row r="42" spans="1:23" ht="12.75">
      <c r="A42" s="22"/>
      <c r="B42" s="77"/>
      <c r="C42" s="76"/>
      <c r="D42" s="76"/>
      <c r="E42" s="76"/>
      <c r="F42" s="76"/>
      <c r="G42" s="78"/>
      <c r="H42" s="76"/>
      <c r="I42" s="76"/>
      <c r="J42" s="76"/>
      <c r="K42" s="76"/>
      <c r="L42" s="76"/>
      <c r="M42" s="78"/>
      <c r="N42" s="68"/>
      <c r="O42" s="35" t="s">
        <v>170</v>
      </c>
      <c r="W42" s="6"/>
    </row>
    <row r="43" spans="1:23" ht="12.75">
      <c r="A43" s="22"/>
      <c r="B43" s="77"/>
      <c r="C43" s="76"/>
      <c r="D43" s="76"/>
      <c r="E43" s="76"/>
      <c r="F43" s="76"/>
      <c r="G43" s="78"/>
      <c r="H43" s="76"/>
      <c r="I43" s="76"/>
      <c r="J43" s="76"/>
      <c r="K43" s="76"/>
      <c r="L43" s="76"/>
      <c r="M43" s="78"/>
      <c r="N43" s="68"/>
      <c r="O43" s="35" t="s">
        <v>171</v>
      </c>
      <c r="W43" s="6"/>
    </row>
    <row r="44" spans="1:23" ht="13.5" thickBot="1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66"/>
      <c r="O44" s="58"/>
      <c r="P44" s="65"/>
      <c r="Q44" s="65"/>
      <c r="R44" s="65"/>
      <c r="S44" s="65"/>
      <c r="T44" s="65"/>
      <c r="U44" s="65"/>
      <c r="V44" s="65"/>
      <c r="W44" s="14"/>
    </row>
  </sheetData>
  <mergeCells count="13">
    <mergeCell ref="T11:V11"/>
    <mergeCell ref="C12:G12"/>
    <mergeCell ref="I12:M12"/>
    <mergeCell ref="P12:R12"/>
    <mergeCell ref="T12:V12"/>
    <mergeCell ref="C10:G10"/>
    <mergeCell ref="C11:G11"/>
    <mergeCell ref="I11:M11"/>
    <mergeCell ref="P11:R11"/>
    <mergeCell ref="B2:V2"/>
    <mergeCell ref="B3:V3"/>
    <mergeCell ref="B4:V4"/>
    <mergeCell ref="B5:V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workbookViewId="0" topLeftCell="B1">
      <selection activeCell="C25" sqref="C25"/>
    </sheetView>
  </sheetViews>
  <sheetFormatPr defaultColWidth="9.140625" defaultRowHeight="12.75"/>
  <cols>
    <col min="1" max="1" width="0.9921875" style="0" hidden="1" customWidth="1"/>
    <col min="2" max="2" width="0.9921875" style="0" customWidth="1"/>
    <col min="3" max="3" width="48.28125" style="0" customWidth="1"/>
    <col min="4" max="4" width="16.57421875" style="0" bestFit="1" customWidth="1"/>
    <col min="5" max="5" width="0.85546875" style="0" customWidth="1"/>
    <col min="6" max="6" width="16.8515625" style="0" customWidth="1"/>
    <col min="7" max="7" width="0.71875" style="0" customWidth="1"/>
    <col min="8" max="8" width="17.00390625" style="0" customWidth="1"/>
    <col min="9" max="9" width="0.85546875" style="0" customWidth="1"/>
    <col min="10" max="10" width="17.421875" style="0" customWidth="1"/>
    <col min="11" max="11" width="0.85546875" style="0" customWidth="1"/>
    <col min="12" max="12" width="16.57421875" style="0" customWidth="1"/>
    <col min="13" max="13" width="0.71875" style="0" customWidth="1"/>
    <col min="14" max="14" width="17.28125" style="0" customWidth="1"/>
    <col min="15" max="15" width="0.85546875" style="0" customWidth="1"/>
    <col min="16" max="16" width="50.00390625" style="0" customWidth="1"/>
    <col min="17" max="17" width="17.140625" style="0" customWidth="1"/>
    <col min="18" max="18" width="0.71875" style="0" customWidth="1"/>
    <col min="19" max="19" width="16.140625" style="0" bestFit="1" customWidth="1"/>
    <col min="20" max="20" width="0.9921875" style="0" customWidth="1"/>
    <col min="21" max="21" width="16.140625" style="0" customWidth="1"/>
    <col min="22" max="22" width="0.85546875" style="0" customWidth="1"/>
    <col min="23" max="23" width="17.28125" style="0" customWidth="1"/>
    <col min="24" max="24" width="0.5625" style="0" customWidth="1"/>
  </cols>
  <sheetData>
    <row r="1" spans="1:24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4"/>
    </row>
    <row r="2" spans="1:24" ht="22.5">
      <c r="A2" s="5"/>
      <c r="B2" s="5"/>
      <c r="C2" s="144" t="s">
        <v>0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6"/>
    </row>
    <row r="3" spans="1:24" ht="12.75">
      <c r="A3" s="5"/>
      <c r="B3" s="5"/>
      <c r="C3" s="145" t="s">
        <v>172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6"/>
    </row>
    <row r="4" spans="1:24" ht="15.75">
      <c r="A4" s="5"/>
      <c r="B4" s="5"/>
      <c r="C4" s="146" t="s">
        <v>173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6"/>
    </row>
    <row r="5" spans="1:24" ht="12.75">
      <c r="A5" s="5"/>
      <c r="B5" s="5"/>
      <c r="C5" s="145" t="s">
        <v>174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6"/>
    </row>
    <row r="6" spans="1:24" ht="12.75">
      <c r="A6" s="5"/>
      <c r="B6" s="5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X6" s="6"/>
    </row>
    <row r="7" spans="1:24" ht="15">
      <c r="A7" s="5"/>
      <c r="B7" s="5"/>
      <c r="C7" s="82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X7" s="6"/>
    </row>
    <row r="8" spans="1:24" ht="13.5" thickBot="1">
      <c r="A8" s="10"/>
      <c r="B8" s="10"/>
      <c r="C8" s="83" t="s">
        <v>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65"/>
      <c r="Q8" s="65"/>
      <c r="R8" s="65"/>
      <c r="S8" s="65"/>
      <c r="T8" s="65"/>
      <c r="U8" s="65"/>
      <c r="V8" s="65"/>
      <c r="W8" s="85" t="s">
        <v>5</v>
      </c>
      <c r="X8" s="14"/>
    </row>
    <row r="9" spans="1:24" ht="15" thickBot="1">
      <c r="A9" s="15"/>
      <c r="B9" s="10"/>
      <c r="C9" s="83"/>
      <c r="D9" s="147">
        <v>36891</v>
      </c>
      <c r="E9" s="148"/>
      <c r="F9" s="148"/>
      <c r="G9" s="148"/>
      <c r="H9" s="148"/>
      <c r="I9" s="87"/>
      <c r="J9" s="147">
        <v>36525</v>
      </c>
      <c r="K9" s="148"/>
      <c r="L9" s="148"/>
      <c r="M9" s="148"/>
      <c r="N9" s="148"/>
      <c r="O9" s="88"/>
      <c r="P9" s="89"/>
      <c r="Q9" s="147">
        <v>36891</v>
      </c>
      <c r="R9" s="147"/>
      <c r="S9" s="147"/>
      <c r="T9" s="86"/>
      <c r="U9" s="147">
        <v>36525</v>
      </c>
      <c r="V9" s="147"/>
      <c r="W9" s="147"/>
      <c r="X9" s="20"/>
    </row>
    <row r="10" spans="1:24" ht="12.75">
      <c r="A10" s="21"/>
      <c r="B10" s="22"/>
      <c r="C10" s="90"/>
      <c r="D10" s="149" t="s">
        <v>6</v>
      </c>
      <c r="E10" s="149"/>
      <c r="F10" s="149"/>
      <c r="G10" s="149"/>
      <c r="H10" s="149"/>
      <c r="I10" s="91"/>
      <c r="J10" s="149" t="s">
        <v>6</v>
      </c>
      <c r="K10" s="149"/>
      <c r="L10" s="149"/>
      <c r="M10" s="149"/>
      <c r="N10" s="149"/>
      <c r="O10" s="63"/>
      <c r="Q10" s="141" t="s">
        <v>6</v>
      </c>
      <c r="R10" s="141"/>
      <c r="S10" s="141"/>
      <c r="U10" s="141" t="s">
        <v>6</v>
      </c>
      <c r="V10" s="141"/>
      <c r="W10" s="141"/>
      <c r="X10" s="6"/>
    </row>
    <row r="11" spans="1:24" ht="12.75">
      <c r="A11" s="22"/>
      <c r="B11" s="22"/>
      <c r="C11" s="92"/>
      <c r="D11" s="93" t="s">
        <v>7</v>
      </c>
      <c r="E11" s="92"/>
      <c r="F11" s="93" t="s">
        <v>8</v>
      </c>
      <c r="G11" s="92"/>
      <c r="H11" s="93" t="s">
        <v>9</v>
      </c>
      <c r="I11" s="94"/>
      <c r="J11" s="93" t="s">
        <v>7</v>
      </c>
      <c r="K11" s="92"/>
      <c r="L11" s="93" t="s">
        <v>8</v>
      </c>
      <c r="M11" s="92"/>
      <c r="N11" s="93" t="s">
        <v>9</v>
      </c>
      <c r="O11" s="68"/>
      <c r="S11" s="95"/>
      <c r="T11" s="95"/>
      <c r="U11" s="95"/>
      <c r="V11" s="95"/>
      <c r="W11" s="95"/>
      <c r="X11" s="6"/>
    </row>
    <row r="12" spans="1:24" ht="12.75">
      <c r="A12" s="22"/>
      <c r="B12" s="22"/>
      <c r="C12" s="96" t="s">
        <v>10</v>
      </c>
      <c r="D12" s="97"/>
      <c r="E12" s="92"/>
      <c r="F12" s="97"/>
      <c r="G12" s="92"/>
      <c r="H12" s="97"/>
      <c r="I12" s="92"/>
      <c r="J12" s="97"/>
      <c r="K12" s="92"/>
      <c r="L12" s="97"/>
      <c r="M12" s="92"/>
      <c r="N12" s="97"/>
      <c r="O12" s="68"/>
      <c r="P12" s="96" t="s">
        <v>11</v>
      </c>
      <c r="Q12" s="96"/>
      <c r="R12" s="96"/>
      <c r="X12" s="6"/>
    </row>
    <row r="13" spans="1:24" ht="12.75">
      <c r="A13" s="22"/>
      <c r="B13" s="22"/>
      <c r="C13" s="98" t="s">
        <v>175</v>
      </c>
      <c r="D13" s="97">
        <v>752485</v>
      </c>
      <c r="E13" s="92"/>
      <c r="F13" s="97">
        <v>752484</v>
      </c>
      <c r="G13" s="92"/>
      <c r="H13" s="97">
        <f>D13-F13</f>
        <v>1</v>
      </c>
      <c r="I13" s="92"/>
      <c r="J13" s="97">
        <v>752485</v>
      </c>
      <c r="K13" s="92"/>
      <c r="L13" s="97">
        <v>752484</v>
      </c>
      <c r="M13" s="92"/>
      <c r="N13" s="97">
        <f>J13-L13</f>
        <v>1</v>
      </c>
      <c r="O13" s="68"/>
      <c r="P13" s="96"/>
      <c r="Q13" s="96"/>
      <c r="R13" s="96"/>
      <c r="X13" s="6"/>
    </row>
    <row r="14" spans="1:24" ht="12.75">
      <c r="A14" s="22"/>
      <c r="B14" s="22"/>
      <c r="C14" s="98" t="s">
        <v>12</v>
      </c>
      <c r="D14" s="97"/>
      <c r="E14" s="92"/>
      <c r="F14" s="97"/>
      <c r="G14" s="92"/>
      <c r="H14" s="97"/>
      <c r="I14" s="92"/>
      <c r="J14" s="97"/>
      <c r="K14" s="92"/>
      <c r="L14" s="97"/>
      <c r="M14" s="92"/>
      <c r="N14" s="97"/>
      <c r="O14" s="68"/>
      <c r="P14" s="77" t="s">
        <v>13</v>
      </c>
      <c r="Q14" s="77"/>
      <c r="R14" s="77"/>
      <c r="X14" s="6"/>
    </row>
    <row r="15" spans="1:24" ht="13.5" thickBot="1">
      <c r="A15" s="22"/>
      <c r="B15" s="22"/>
      <c r="C15" s="99" t="s">
        <v>14</v>
      </c>
      <c r="D15" s="97">
        <v>799146204</v>
      </c>
      <c r="E15" s="92"/>
      <c r="F15" s="97">
        <v>799146204</v>
      </c>
      <c r="G15" s="92"/>
      <c r="H15" s="97">
        <f>D15-F15</f>
        <v>0</v>
      </c>
      <c r="I15" s="92"/>
      <c r="J15" s="97">
        <v>646918572</v>
      </c>
      <c r="K15" s="92"/>
      <c r="L15" s="97">
        <v>323459286</v>
      </c>
      <c r="M15" s="92"/>
      <c r="N15" s="97">
        <f>J15-L15</f>
        <v>323459286</v>
      </c>
      <c r="O15" s="68"/>
      <c r="P15" s="100" t="s">
        <v>17</v>
      </c>
      <c r="Q15" s="99"/>
      <c r="R15" s="99"/>
      <c r="S15" s="101">
        <v>11176310000</v>
      </c>
      <c r="W15" s="101">
        <v>11176310000</v>
      </c>
      <c r="X15" s="6"/>
    </row>
    <row r="16" spans="1:24" ht="13.5" thickTop="1">
      <c r="A16" s="22"/>
      <c r="B16" s="22"/>
      <c r="C16" s="100" t="s">
        <v>16</v>
      </c>
      <c r="D16" s="102">
        <v>1253522439</v>
      </c>
      <c r="E16" s="92"/>
      <c r="F16" s="102">
        <v>869878220</v>
      </c>
      <c r="G16" s="92"/>
      <c r="H16" s="102">
        <f>D16-F16</f>
        <v>383644219</v>
      </c>
      <c r="I16" s="92"/>
      <c r="J16" s="102">
        <v>1136808959</v>
      </c>
      <c r="K16" s="92"/>
      <c r="L16" s="102">
        <v>554044256</v>
      </c>
      <c r="M16" s="92"/>
      <c r="N16" s="102">
        <f>J16-L16</f>
        <v>582764703</v>
      </c>
      <c r="O16" s="68"/>
      <c r="Q16" s="100"/>
      <c r="R16" s="100"/>
      <c r="T16" s="76"/>
      <c r="U16" s="76"/>
      <c r="V16" s="64"/>
      <c r="X16" s="6"/>
    </row>
    <row r="17" spans="1:24" ht="13.5" thickBot="1">
      <c r="A17" s="22"/>
      <c r="B17" s="22"/>
      <c r="C17" s="103" t="s">
        <v>18</v>
      </c>
      <c r="D17" s="104">
        <f>SUM(D13:D16)</f>
        <v>2053421128</v>
      </c>
      <c r="E17" s="92"/>
      <c r="F17" s="104">
        <f>SUM(F13:F16)</f>
        <v>1669776908</v>
      </c>
      <c r="G17" s="92"/>
      <c r="H17" s="104">
        <f>D17-F17</f>
        <v>383644220</v>
      </c>
      <c r="I17" s="92"/>
      <c r="J17" s="104">
        <f>SUM(J13:J16)</f>
        <v>1784480016</v>
      </c>
      <c r="K17" s="92"/>
      <c r="L17" s="104">
        <f>SUM(L13:L16)</f>
        <v>878256026</v>
      </c>
      <c r="M17" s="92"/>
      <c r="N17" s="104">
        <f>J17-L17</f>
        <v>906223990</v>
      </c>
      <c r="O17" s="68"/>
      <c r="P17" s="77" t="s">
        <v>20</v>
      </c>
      <c r="S17" s="76"/>
      <c r="T17" s="76"/>
      <c r="U17" s="76"/>
      <c r="V17" s="64"/>
      <c r="W17" s="76"/>
      <c r="X17" s="6"/>
    </row>
    <row r="18" spans="1:24" ht="13.5" thickTop="1">
      <c r="A18" s="22"/>
      <c r="B18" s="22"/>
      <c r="C18" s="92"/>
      <c r="D18" s="97"/>
      <c r="E18" s="92"/>
      <c r="F18" s="97"/>
      <c r="G18" s="92"/>
      <c r="H18" s="97"/>
      <c r="I18" s="92"/>
      <c r="J18" s="97"/>
      <c r="K18" s="92"/>
      <c r="L18" s="97"/>
      <c r="M18" s="92"/>
      <c r="N18" s="97"/>
      <c r="O18" s="68"/>
      <c r="P18" s="105" t="s">
        <v>22</v>
      </c>
      <c r="S18" s="76"/>
      <c r="T18" s="76"/>
      <c r="U18" s="76"/>
      <c r="V18" s="64"/>
      <c r="W18" s="76"/>
      <c r="X18" s="6"/>
    </row>
    <row r="19" spans="1:24" ht="12.75">
      <c r="A19" s="22"/>
      <c r="B19" s="22"/>
      <c r="C19" s="96" t="s">
        <v>19</v>
      </c>
      <c r="D19" s="97"/>
      <c r="E19" s="92"/>
      <c r="F19" s="97"/>
      <c r="G19" s="92"/>
      <c r="H19" s="97"/>
      <c r="I19" s="92"/>
      <c r="J19" s="97"/>
      <c r="K19" s="92"/>
      <c r="L19" s="97"/>
      <c r="M19" s="92"/>
      <c r="N19" s="97"/>
      <c r="O19" s="68"/>
      <c r="P19" s="100" t="s">
        <v>176</v>
      </c>
      <c r="Q19" s="77"/>
      <c r="R19" s="77"/>
      <c r="T19" s="76"/>
      <c r="U19" s="76"/>
      <c r="V19" s="64"/>
      <c r="X19" s="6"/>
    </row>
    <row r="20" spans="1:24" ht="12.75">
      <c r="A20" s="22"/>
      <c r="B20" s="22"/>
      <c r="C20" s="77" t="s">
        <v>21</v>
      </c>
      <c r="D20" s="97"/>
      <c r="E20" s="92"/>
      <c r="F20" s="97"/>
      <c r="G20" s="92"/>
      <c r="H20" s="97"/>
      <c r="I20" s="92"/>
      <c r="J20" s="97"/>
      <c r="K20" s="92"/>
      <c r="L20" s="97"/>
      <c r="M20" s="92"/>
      <c r="N20" s="97"/>
      <c r="O20" s="68"/>
      <c r="P20" s="99" t="s">
        <v>177</v>
      </c>
      <c r="Q20" s="77"/>
      <c r="R20" s="77"/>
      <c r="S20" s="76">
        <v>110740552</v>
      </c>
      <c r="T20" s="76"/>
      <c r="U20" s="76"/>
      <c r="V20" s="64"/>
      <c r="W20" s="76">
        <v>0</v>
      </c>
      <c r="X20" s="6"/>
    </row>
    <row r="21" spans="1:24" ht="13.5" thickBot="1">
      <c r="A21" s="22"/>
      <c r="B21" s="22"/>
      <c r="C21" s="98" t="s">
        <v>23</v>
      </c>
      <c r="D21" s="101">
        <v>92573002</v>
      </c>
      <c r="E21" s="92"/>
      <c r="F21" s="101">
        <v>52405760</v>
      </c>
      <c r="G21" s="92"/>
      <c r="H21" s="101">
        <f>D21-F21</f>
        <v>40167242</v>
      </c>
      <c r="I21" s="92"/>
      <c r="J21" s="101">
        <v>92573002</v>
      </c>
      <c r="K21" s="92"/>
      <c r="L21" s="101">
        <v>0</v>
      </c>
      <c r="M21" s="92"/>
      <c r="N21" s="101">
        <v>92573002</v>
      </c>
      <c r="O21" s="68"/>
      <c r="P21" s="100" t="s">
        <v>24</v>
      </c>
      <c r="S21" s="102">
        <v>315596487</v>
      </c>
      <c r="W21" s="102">
        <v>350082580</v>
      </c>
      <c r="X21" s="6"/>
    </row>
    <row r="22" spans="1:24" ht="14.25" thickBot="1" thickTop="1">
      <c r="A22" s="22"/>
      <c r="B22" s="22"/>
      <c r="C22" s="96"/>
      <c r="D22" s="97"/>
      <c r="E22" s="92"/>
      <c r="F22" s="97"/>
      <c r="G22" s="92"/>
      <c r="H22" s="97"/>
      <c r="I22" s="92"/>
      <c r="J22" s="97"/>
      <c r="K22" s="92"/>
      <c r="L22" s="97"/>
      <c r="M22" s="92"/>
      <c r="N22" s="97"/>
      <c r="O22" s="68"/>
      <c r="S22" s="101">
        <f>SUM(S20:S21)</f>
        <v>426337039</v>
      </c>
      <c r="W22" s="101">
        <f>SUM(W20:W21)</f>
        <v>350082580</v>
      </c>
      <c r="X22" s="6"/>
    </row>
    <row r="23" spans="1:24" ht="13.5" thickTop="1">
      <c r="A23" s="22"/>
      <c r="B23" s="22"/>
      <c r="C23" s="77" t="s">
        <v>25</v>
      </c>
      <c r="D23" s="76"/>
      <c r="E23" s="106"/>
      <c r="F23" s="76"/>
      <c r="G23" s="106"/>
      <c r="H23" s="76"/>
      <c r="I23" s="106"/>
      <c r="J23" s="76"/>
      <c r="K23" s="106"/>
      <c r="L23" s="76"/>
      <c r="M23" s="106"/>
      <c r="N23" s="76"/>
      <c r="O23" s="68"/>
      <c r="Q23" s="105"/>
      <c r="R23" s="105"/>
      <c r="T23" s="76"/>
      <c r="U23" s="76"/>
      <c r="V23" s="64"/>
      <c r="X23" s="6"/>
    </row>
    <row r="24" spans="1:24" ht="12.75">
      <c r="A24" s="22"/>
      <c r="B24" s="22"/>
      <c r="C24" s="98" t="s">
        <v>26</v>
      </c>
      <c r="D24" s="76">
        <v>10427634251</v>
      </c>
      <c r="E24" s="106"/>
      <c r="F24" s="76">
        <v>0</v>
      </c>
      <c r="G24" s="106"/>
      <c r="H24" s="76">
        <f>D24-F24</f>
        <v>10427634251</v>
      </c>
      <c r="I24" s="106"/>
      <c r="J24" s="76">
        <v>10284662055</v>
      </c>
      <c r="K24" s="106"/>
      <c r="L24" s="76">
        <v>0</v>
      </c>
      <c r="M24" s="106"/>
      <c r="N24" s="76">
        <f>J24-L24</f>
        <v>10284662055</v>
      </c>
      <c r="O24" s="68"/>
      <c r="P24" s="77" t="s">
        <v>27</v>
      </c>
      <c r="Q24" s="100"/>
      <c r="R24" s="100"/>
      <c r="T24" s="64"/>
      <c r="U24" s="64"/>
      <c r="V24" s="64"/>
      <c r="X24" s="6"/>
    </row>
    <row r="25" spans="1:24" ht="12.75">
      <c r="A25" s="22"/>
      <c r="B25" s="22"/>
      <c r="C25" s="100" t="s">
        <v>28</v>
      </c>
      <c r="D25" s="76">
        <v>8747810857</v>
      </c>
      <c r="E25" s="106"/>
      <c r="F25" s="76">
        <v>4118213565</v>
      </c>
      <c r="G25" s="106"/>
      <c r="H25" s="76">
        <f aca="true" t="shared" si="0" ref="H25:H30">D25-F25</f>
        <v>4629597292</v>
      </c>
      <c r="I25" s="106"/>
      <c r="J25" s="76">
        <v>6532010247</v>
      </c>
      <c r="K25" s="106"/>
      <c r="L25" s="76">
        <v>3647424397</v>
      </c>
      <c r="M25" s="106"/>
      <c r="N25" s="76">
        <f aca="true" t="shared" si="1" ref="N25:N30">J25-L25</f>
        <v>2884585850</v>
      </c>
      <c r="O25" s="68"/>
      <c r="P25" s="100" t="s">
        <v>29</v>
      </c>
      <c r="Q25" s="99"/>
      <c r="R25" s="99"/>
      <c r="S25" s="76">
        <v>3509331253</v>
      </c>
      <c r="T25" s="76"/>
      <c r="U25" s="76"/>
      <c r="V25" s="64"/>
      <c r="W25" s="76">
        <v>2193688627</v>
      </c>
      <c r="X25" s="6"/>
    </row>
    <row r="26" spans="1:24" ht="12.75">
      <c r="A26" s="22"/>
      <c r="B26" s="22"/>
      <c r="C26" s="100" t="s">
        <v>30</v>
      </c>
      <c r="D26" s="76"/>
      <c r="E26" s="106"/>
      <c r="F26" s="76"/>
      <c r="G26" s="106"/>
      <c r="H26" s="76"/>
      <c r="I26" s="106"/>
      <c r="J26" s="76"/>
      <c r="K26" s="106"/>
      <c r="L26" s="76"/>
      <c r="M26" s="106"/>
      <c r="N26" s="76"/>
      <c r="O26" s="68"/>
      <c r="P26" s="100" t="s">
        <v>178</v>
      </c>
      <c r="Q26" s="100"/>
      <c r="R26" s="100"/>
      <c r="S26" s="76">
        <v>683775000</v>
      </c>
      <c r="T26" s="76"/>
      <c r="U26" s="76"/>
      <c r="V26" s="64"/>
      <c r="W26" s="76">
        <v>0</v>
      </c>
      <c r="X26" s="6"/>
    </row>
    <row r="27" spans="1:24" ht="12.75">
      <c r="A27" s="22"/>
      <c r="B27" s="22"/>
      <c r="C27" s="99" t="s">
        <v>32</v>
      </c>
      <c r="D27" s="97">
        <v>87174254756</v>
      </c>
      <c r="E27" s="92"/>
      <c r="F27" s="97">
        <v>45164869641</v>
      </c>
      <c r="G27" s="92"/>
      <c r="H27" s="76">
        <f t="shared" si="0"/>
        <v>42009385115</v>
      </c>
      <c r="I27" s="92"/>
      <c r="J27" s="97">
        <v>62230680053</v>
      </c>
      <c r="K27" s="92"/>
      <c r="L27" s="97">
        <v>40203184883</v>
      </c>
      <c r="M27" s="92"/>
      <c r="N27" s="76">
        <f t="shared" si="1"/>
        <v>22027495170</v>
      </c>
      <c r="O27" s="68"/>
      <c r="P27" s="100" t="s">
        <v>33</v>
      </c>
      <c r="S27" s="76">
        <v>1004762648</v>
      </c>
      <c r="T27" s="76"/>
      <c r="U27" s="76"/>
      <c r="V27" s="64"/>
      <c r="W27" s="76">
        <v>1004762648</v>
      </c>
      <c r="X27" s="6"/>
    </row>
    <row r="28" spans="1:24" ht="12.75">
      <c r="A28" s="22"/>
      <c r="B28" s="22"/>
      <c r="C28" s="100" t="s">
        <v>34</v>
      </c>
      <c r="D28" s="97">
        <v>1296530785</v>
      </c>
      <c r="E28" s="92"/>
      <c r="F28" s="97">
        <v>834104425</v>
      </c>
      <c r="G28" s="92"/>
      <c r="H28" s="76">
        <f t="shared" si="0"/>
        <v>462426360</v>
      </c>
      <c r="I28" s="92"/>
      <c r="J28" s="97">
        <v>1221292915</v>
      </c>
      <c r="K28" s="92"/>
      <c r="L28" s="97">
        <v>741002632</v>
      </c>
      <c r="M28" s="92"/>
      <c r="N28" s="76">
        <f t="shared" si="1"/>
        <v>480290283</v>
      </c>
      <c r="O28" s="68"/>
      <c r="P28" s="100" t="s">
        <v>179</v>
      </c>
      <c r="Q28" s="77"/>
      <c r="R28" s="77"/>
      <c r="S28" s="76">
        <v>101806920</v>
      </c>
      <c r="T28" s="64"/>
      <c r="U28" s="64"/>
      <c r="V28" s="64"/>
      <c r="W28" s="76">
        <v>101806920</v>
      </c>
      <c r="X28" s="6"/>
    </row>
    <row r="29" spans="1:24" ht="12.75">
      <c r="A29" s="22"/>
      <c r="B29" s="22"/>
      <c r="C29" s="100" t="s">
        <v>36</v>
      </c>
      <c r="D29" s="97">
        <v>2907480412</v>
      </c>
      <c r="E29" s="92"/>
      <c r="F29" s="97">
        <v>1752402086</v>
      </c>
      <c r="G29" s="92"/>
      <c r="H29" s="76">
        <f t="shared" si="0"/>
        <v>1155078326</v>
      </c>
      <c r="I29" s="92"/>
      <c r="J29" s="97">
        <v>2526008475</v>
      </c>
      <c r="K29" s="92"/>
      <c r="L29" s="97">
        <v>1395427292</v>
      </c>
      <c r="M29" s="92"/>
      <c r="N29" s="76">
        <f t="shared" si="1"/>
        <v>1130581183</v>
      </c>
      <c r="O29" s="68"/>
      <c r="P29" s="100" t="s">
        <v>35</v>
      </c>
      <c r="Q29" s="100"/>
      <c r="R29" s="100"/>
      <c r="T29" s="76"/>
      <c r="U29" s="76"/>
      <c r="V29" s="64"/>
      <c r="X29" s="6"/>
    </row>
    <row r="30" spans="1:24" ht="12.75">
      <c r="A30" s="22"/>
      <c r="B30" s="22"/>
      <c r="C30" s="100" t="s">
        <v>38</v>
      </c>
      <c r="D30" s="102">
        <v>9467369175</v>
      </c>
      <c r="E30" s="92"/>
      <c r="F30" s="102">
        <v>0</v>
      </c>
      <c r="G30" s="92"/>
      <c r="H30" s="102">
        <f t="shared" si="0"/>
        <v>9467369175</v>
      </c>
      <c r="I30" s="92"/>
      <c r="J30" s="102">
        <v>8647257201</v>
      </c>
      <c r="K30" s="92"/>
      <c r="L30" s="102">
        <v>0</v>
      </c>
      <c r="M30" s="92"/>
      <c r="N30" s="102">
        <f t="shared" si="1"/>
        <v>8647257201</v>
      </c>
      <c r="O30" s="68"/>
      <c r="P30" s="99" t="s">
        <v>37</v>
      </c>
      <c r="Q30" s="100"/>
      <c r="R30" s="100"/>
      <c r="S30" s="102">
        <v>12592451370</v>
      </c>
      <c r="T30" s="76"/>
      <c r="U30" s="76"/>
      <c r="V30" s="64"/>
      <c r="W30" s="102">
        <v>6334999576</v>
      </c>
      <c r="X30" s="6"/>
    </row>
    <row r="31" spans="1:24" ht="13.5" thickBot="1">
      <c r="A31" s="22"/>
      <c r="B31" s="22"/>
      <c r="D31" s="107">
        <f>SUM(D24:D30)</f>
        <v>120021080236</v>
      </c>
      <c r="E31" s="92"/>
      <c r="F31" s="107">
        <f>SUM(F24:F30)</f>
        <v>51869589717</v>
      </c>
      <c r="G31" s="92"/>
      <c r="H31" s="107">
        <f>SUM(H24:H30)</f>
        <v>68151490519</v>
      </c>
      <c r="I31" s="92"/>
      <c r="J31" s="107">
        <f>SUM(J24:J30)</f>
        <v>91441910946</v>
      </c>
      <c r="K31" s="92"/>
      <c r="L31" s="107">
        <f>SUM(L24:L30)</f>
        <v>45987039204</v>
      </c>
      <c r="M31" s="92"/>
      <c r="N31" s="107">
        <f>SUM(N24:N30)</f>
        <v>45454871742</v>
      </c>
      <c r="O31" s="68"/>
      <c r="Q31" s="100"/>
      <c r="R31" s="100"/>
      <c r="S31" s="104">
        <f>SUM(S25:S30)</f>
        <v>17892127191</v>
      </c>
      <c r="T31" s="76"/>
      <c r="U31" s="76"/>
      <c r="V31" s="64"/>
      <c r="W31" s="104">
        <f>SUM(W25:W30)</f>
        <v>9635257771</v>
      </c>
      <c r="X31" s="6"/>
    </row>
    <row r="32" spans="1:24" ht="14.25" thickBot="1" thickTop="1">
      <c r="A32" s="22"/>
      <c r="B32" s="22"/>
      <c r="C32" s="103" t="s">
        <v>40</v>
      </c>
      <c r="D32" s="104">
        <f>D31+D21</f>
        <v>120113653238</v>
      </c>
      <c r="E32" s="92"/>
      <c r="F32" s="104">
        <f>F31+F21</f>
        <v>51921995477</v>
      </c>
      <c r="G32" s="92"/>
      <c r="H32" s="104">
        <f>H31+H21</f>
        <v>68191657761</v>
      </c>
      <c r="I32" s="92"/>
      <c r="J32" s="104">
        <f>J31+J21</f>
        <v>91534483948</v>
      </c>
      <c r="K32" s="92"/>
      <c r="L32" s="104">
        <f>L31+L21</f>
        <v>45987039204</v>
      </c>
      <c r="M32" s="92"/>
      <c r="N32" s="104">
        <f>N31+N21</f>
        <v>45547444744</v>
      </c>
      <c r="O32" s="68"/>
      <c r="P32" s="77" t="s">
        <v>39</v>
      </c>
      <c r="Q32" s="100"/>
      <c r="R32" s="100"/>
      <c r="S32" s="76"/>
      <c r="T32" s="76"/>
      <c r="U32" s="76"/>
      <c r="V32" s="64"/>
      <c r="W32" s="76"/>
      <c r="X32" s="6"/>
    </row>
    <row r="33" spans="1:24" ht="13.5" thickTop="1">
      <c r="A33" s="22"/>
      <c r="B33" s="22"/>
      <c r="C33" s="92"/>
      <c r="D33" s="97"/>
      <c r="E33" s="92"/>
      <c r="F33" s="97"/>
      <c r="G33" s="92"/>
      <c r="H33" s="97"/>
      <c r="I33" s="92"/>
      <c r="J33" s="97"/>
      <c r="K33" s="92"/>
      <c r="L33" s="97"/>
      <c r="M33" s="92"/>
      <c r="N33" s="97"/>
      <c r="O33" s="68"/>
      <c r="P33" s="99" t="s">
        <v>180</v>
      </c>
      <c r="Q33" s="99"/>
      <c r="R33" s="99"/>
      <c r="S33" s="76">
        <v>393885423</v>
      </c>
      <c r="T33" s="76"/>
      <c r="U33" s="76"/>
      <c r="V33" s="64"/>
      <c r="W33" s="76">
        <v>0</v>
      </c>
      <c r="X33" s="6"/>
    </row>
    <row r="34" spans="1:24" ht="12.75">
      <c r="A34" s="22"/>
      <c r="B34" s="22"/>
      <c r="C34" s="108" t="s">
        <v>42</v>
      </c>
      <c r="D34" s="97"/>
      <c r="E34" s="92"/>
      <c r="F34" s="97"/>
      <c r="G34" s="92"/>
      <c r="H34" s="97"/>
      <c r="I34" s="92"/>
      <c r="J34" s="97"/>
      <c r="K34" s="92"/>
      <c r="L34" s="97"/>
      <c r="M34" s="92"/>
      <c r="N34" s="97"/>
      <c r="O34" s="68"/>
      <c r="P34" s="99" t="s">
        <v>41</v>
      </c>
      <c r="S34" s="102">
        <v>5662155448</v>
      </c>
      <c r="T34" s="76"/>
      <c r="U34" s="76"/>
      <c r="V34" s="64"/>
      <c r="W34" s="102">
        <v>895430502</v>
      </c>
      <c r="X34" s="6"/>
    </row>
    <row r="35" spans="1:24" ht="13.5" thickBot="1">
      <c r="A35" s="22"/>
      <c r="B35" s="22"/>
      <c r="C35" s="105" t="s">
        <v>44</v>
      </c>
      <c r="D35" s="97"/>
      <c r="E35" s="92"/>
      <c r="F35" s="97"/>
      <c r="G35" s="92"/>
      <c r="H35" s="97"/>
      <c r="I35" s="92"/>
      <c r="J35" s="97"/>
      <c r="K35" s="92"/>
      <c r="L35" s="97"/>
      <c r="M35" s="92"/>
      <c r="N35" s="97"/>
      <c r="O35" s="68"/>
      <c r="Q35" s="77"/>
      <c r="R35" s="77"/>
      <c r="S35" s="101">
        <f>S34-S33</f>
        <v>5268270025</v>
      </c>
      <c r="T35" s="76"/>
      <c r="U35" s="76"/>
      <c r="V35" s="64"/>
      <c r="W35" s="101">
        <f>W34-W33</f>
        <v>895430502</v>
      </c>
      <c r="X35" s="6"/>
    </row>
    <row r="36" spans="1:24" ht="14.25" thickBot="1" thickTop="1">
      <c r="A36" s="22"/>
      <c r="B36" s="22"/>
      <c r="C36" s="98" t="s">
        <v>45</v>
      </c>
      <c r="D36" s="76"/>
      <c r="E36" s="106"/>
      <c r="F36" s="76"/>
      <c r="G36" s="106"/>
      <c r="H36" s="76">
        <v>1550900000</v>
      </c>
      <c r="I36" s="106"/>
      <c r="J36" s="76"/>
      <c r="K36" s="106"/>
      <c r="L36" s="76"/>
      <c r="M36" s="106"/>
      <c r="N36" s="76">
        <v>1550900000</v>
      </c>
      <c r="O36" s="68"/>
      <c r="P36" s="103" t="s">
        <v>43</v>
      </c>
      <c r="Q36" s="99"/>
      <c r="R36" s="99"/>
      <c r="S36" s="109">
        <f>S35+S31+S22+S15</f>
        <v>34763044255</v>
      </c>
      <c r="T36" s="76"/>
      <c r="U36" s="76"/>
      <c r="V36" s="64"/>
      <c r="W36" s="109">
        <f>W15+W22+W31+W35</f>
        <v>22057080853</v>
      </c>
      <c r="X36" s="6"/>
    </row>
    <row r="37" spans="1:24" ht="13.5" thickTop="1">
      <c r="A37" s="22"/>
      <c r="B37" s="22"/>
      <c r="C37" s="98" t="s">
        <v>181</v>
      </c>
      <c r="D37" s="76"/>
      <c r="E37" s="106"/>
      <c r="F37" s="76"/>
      <c r="G37" s="106"/>
      <c r="H37" s="76">
        <v>904000000</v>
      </c>
      <c r="I37" s="106"/>
      <c r="J37" s="76"/>
      <c r="K37" s="106"/>
      <c r="L37" s="76"/>
      <c r="M37" s="106"/>
      <c r="N37" s="76">
        <v>616000000</v>
      </c>
      <c r="O37" s="68"/>
      <c r="Q37" s="99"/>
      <c r="R37" s="99"/>
      <c r="S37" s="76"/>
      <c r="T37" s="76"/>
      <c r="U37" s="76"/>
      <c r="V37" s="64"/>
      <c r="W37" s="76"/>
      <c r="X37" s="6"/>
    </row>
    <row r="38" spans="1:24" ht="12.75">
      <c r="A38" s="22"/>
      <c r="B38" s="22"/>
      <c r="C38" s="98" t="s">
        <v>47</v>
      </c>
      <c r="D38" s="76"/>
      <c r="E38" s="106"/>
      <c r="F38" s="76"/>
      <c r="G38" s="106"/>
      <c r="H38" s="102">
        <v>21646609067</v>
      </c>
      <c r="I38" s="106"/>
      <c r="J38" s="76"/>
      <c r="K38" s="106"/>
      <c r="L38" s="76"/>
      <c r="M38" s="106"/>
      <c r="N38" s="102">
        <v>19756410645</v>
      </c>
      <c r="O38" s="68"/>
      <c r="P38" s="96" t="s">
        <v>46</v>
      </c>
      <c r="T38" s="76"/>
      <c r="U38" s="76"/>
      <c r="V38" s="64"/>
      <c r="X38" s="6"/>
    </row>
    <row r="39" spans="1:24" ht="13.5" thickBot="1">
      <c r="A39" s="22"/>
      <c r="B39" s="22"/>
      <c r="D39" s="76"/>
      <c r="E39" s="106"/>
      <c r="F39" s="76"/>
      <c r="G39" s="106"/>
      <c r="H39" s="104">
        <f>SUM(H36:H38)</f>
        <v>24101509067</v>
      </c>
      <c r="I39" s="106"/>
      <c r="J39" s="76"/>
      <c r="K39" s="106"/>
      <c r="L39" s="76"/>
      <c r="M39" s="106"/>
      <c r="N39" s="104">
        <f>SUM(N36:N38)</f>
        <v>21923310645</v>
      </c>
      <c r="O39" s="68"/>
      <c r="P39" s="100" t="s">
        <v>48</v>
      </c>
      <c r="Q39" s="103"/>
      <c r="R39" s="103"/>
      <c r="T39" s="76"/>
      <c r="U39" s="76"/>
      <c r="V39" s="64"/>
      <c r="X39" s="6"/>
    </row>
    <row r="40" spans="1:24" ht="14.25" thickBot="1" thickTop="1">
      <c r="A40" s="22"/>
      <c r="B40" s="22"/>
      <c r="C40" s="103" t="s">
        <v>50</v>
      </c>
      <c r="D40" s="76"/>
      <c r="E40" s="106"/>
      <c r="F40" s="76"/>
      <c r="G40" s="106"/>
      <c r="H40" s="101">
        <f>H31+H39+H21</f>
        <v>92293166828</v>
      </c>
      <c r="I40" s="106"/>
      <c r="J40" s="76"/>
      <c r="K40" s="106"/>
      <c r="L40" s="76"/>
      <c r="M40" s="106"/>
      <c r="N40" s="101">
        <f>N31+N39+N21</f>
        <v>67470755389</v>
      </c>
      <c r="O40" s="68"/>
      <c r="P40" s="99" t="s">
        <v>49</v>
      </c>
      <c r="Q40" s="99"/>
      <c r="R40" s="99"/>
      <c r="S40" s="76">
        <v>1521502525</v>
      </c>
      <c r="T40" s="110"/>
      <c r="U40" s="110"/>
      <c r="V40" s="64"/>
      <c r="W40" s="76">
        <v>1525931512</v>
      </c>
      <c r="X40" s="6"/>
    </row>
    <row r="41" spans="1:24" ht="13.5" thickTop="1">
      <c r="A41" s="22"/>
      <c r="B41" s="22"/>
      <c r="C41" s="96" t="s">
        <v>52</v>
      </c>
      <c r="D41" s="76"/>
      <c r="E41" s="106"/>
      <c r="F41" s="76"/>
      <c r="G41" s="106"/>
      <c r="H41" s="76"/>
      <c r="I41" s="106"/>
      <c r="J41" s="76"/>
      <c r="K41" s="106"/>
      <c r="L41" s="76"/>
      <c r="M41" s="106"/>
      <c r="N41" s="76"/>
      <c r="O41" s="68"/>
      <c r="P41" s="100" t="s">
        <v>51</v>
      </c>
      <c r="Q41" s="96"/>
      <c r="R41" s="96"/>
      <c r="S41" s="102">
        <v>5946222361</v>
      </c>
      <c r="T41" s="76"/>
      <c r="U41" s="76"/>
      <c r="V41" s="64"/>
      <c r="W41" s="102">
        <v>3240739917</v>
      </c>
      <c r="X41" s="6"/>
    </row>
    <row r="42" spans="1:24" ht="13.5" thickBot="1">
      <c r="A42" s="22"/>
      <c r="B42" s="22"/>
      <c r="C42" s="77" t="s">
        <v>53</v>
      </c>
      <c r="D42" s="76"/>
      <c r="E42" s="106"/>
      <c r="F42" s="76"/>
      <c r="G42" s="106"/>
      <c r="H42" s="76"/>
      <c r="I42" s="106"/>
      <c r="J42" s="76"/>
      <c r="K42" s="106"/>
      <c r="L42" s="76"/>
      <c r="M42" s="106"/>
      <c r="N42" s="76"/>
      <c r="O42" s="68"/>
      <c r="P42" s="103" t="s">
        <v>18</v>
      </c>
      <c r="Q42" s="100"/>
      <c r="R42" s="100"/>
      <c r="S42" s="104">
        <f>SUM(S40:S41)</f>
        <v>7467724886</v>
      </c>
      <c r="T42" s="76"/>
      <c r="U42" s="76"/>
      <c r="V42" s="64"/>
      <c r="W42" s="104">
        <f>SUM(W40:W41)</f>
        <v>4766671429</v>
      </c>
      <c r="X42" s="6"/>
    </row>
    <row r="43" spans="1:24" ht="13.5" thickTop="1">
      <c r="A43" s="22"/>
      <c r="B43" s="22"/>
      <c r="C43" s="98" t="s">
        <v>55</v>
      </c>
      <c r="D43" s="76"/>
      <c r="E43" s="106"/>
      <c r="F43" s="76"/>
      <c r="G43" s="106"/>
      <c r="H43" s="76">
        <v>6935222124</v>
      </c>
      <c r="I43" s="106"/>
      <c r="J43" s="76"/>
      <c r="K43" s="106"/>
      <c r="L43" s="76"/>
      <c r="M43" s="106"/>
      <c r="N43" s="76">
        <v>9028701795</v>
      </c>
      <c r="O43" s="68"/>
      <c r="Q43" s="99"/>
      <c r="R43" s="99"/>
      <c r="T43" s="76"/>
      <c r="U43" s="76"/>
      <c r="V43" s="64"/>
      <c r="X43" s="6"/>
    </row>
    <row r="44" spans="1:24" ht="12.75">
      <c r="A44" s="22"/>
      <c r="B44" s="22"/>
      <c r="C44" s="98" t="s">
        <v>57</v>
      </c>
      <c r="D44" s="76"/>
      <c r="E44" s="106"/>
      <c r="F44" s="76"/>
      <c r="G44" s="106"/>
      <c r="I44" s="106"/>
      <c r="J44" s="76"/>
      <c r="K44" s="106"/>
      <c r="L44" s="76"/>
      <c r="M44" s="106"/>
      <c r="O44" s="68"/>
      <c r="P44" s="96" t="s">
        <v>54</v>
      </c>
      <c r="Q44" s="100"/>
      <c r="R44" s="100"/>
      <c r="T44" s="76"/>
      <c r="U44" s="76"/>
      <c r="V44" s="64"/>
      <c r="X44" s="6"/>
    </row>
    <row r="45" spans="1:24" ht="12.75">
      <c r="A45" s="22"/>
      <c r="B45" s="22"/>
      <c r="C45" s="111" t="s">
        <v>59</v>
      </c>
      <c r="D45" s="76"/>
      <c r="E45" s="106"/>
      <c r="F45" s="76"/>
      <c r="G45" s="106"/>
      <c r="H45" s="76">
        <v>21940425494</v>
      </c>
      <c r="I45" s="106"/>
      <c r="J45" s="76"/>
      <c r="K45" s="106"/>
      <c r="L45" s="76"/>
      <c r="M45" s="106"/>
      <c r="N45" s="76">
        <v>11402192177</v>
      </c>
      <c r="O45" s="68"/>
      <c r="P45" s="77" t="s">
        <v>56</v>
      </c>
      <c r="Q45" s="103"/>
      <c r="R45" s="103"/>
      <c r="T45" s="76"/>
      <c r="U45" s="76"/>
      <c r="V45" s="64"/>
      <c r="X45" s="6"/>
    </row>
    <row r="46" spans="1:24" ht="12.75">
      <c r="A46" s="22"/>
      <c r="B46" s="22"/>
      <c r="C46" s="98" t="s">
        <v>182</v>
      </c>
      <c r="D46" s="76"/>
      <c r="E46" s="106"/>
      <c r="F46" s="76"/>
      <c r="G46" s="106"/>
      <c r="H46" s="76"/>
      <c r="I46" s="106"/>
      <c r="J46" s="76"/>
      <c r="K46" s="106"/>
      <c r="L46" s="76"/>
      <c r="M46" s="106"/>
      <c r="N46" s="76"/>
      <c r="O46" s="68"/>
      <c r="P46" s="100" t="s">
        <v>58</v>
      </c>
      <c r="Q46" s="100"/>
      <c r="R46" s="100"/>
      <c r="S46" s="76">
        <v>11302984</v>
      </c>
      <c r="T46" s="76"/>
      <c r="U46" s="76"/>
      <c r="V46" s="64"/>
      <c r="W46" s="76">
        <v>962984</v>
      </c>
      <c r="X46" s="6"/>
    </row>
    <row r="47" spans="1:24" ht="12.75">
      <c r="A47" s="22"/>
      <c r="B47" s="22"/>
      <c r="C47" s="111" t="s">
        <v>63</v>
      </c>
      <c r="D47" s="76"/>
      <c r="E47" s="106"/>
      <c r="F47" s="76"/>
      <c r="G47" s="106"/>
      <c r="H47" s="76">
        <v>14113619710</v>
      </c>
      <c r="I47" s="106"/>
      <c r="J47" s="76"/>
      <c r="K47" s="106"/>
      <c r="L47" s="76"/>
      <c r="M47" s="106"/>
      <c r="N47" s="76">
        <v>21182628352</v>
      </c>
      <c r="O47" s="68"/>
      <c r="P47" s="100" t="s">
        <v>60</v>
      </c>
      <c r="R47" s="96"/>
      <c r="S47" s="76">
        <v>60965002467</v>
      </c>
      <c r="T47" s="76"/>
      <c r="V47" s="64"/>
      <c r="W47" s="76">
        <v>5009776269</v>
      </c>
      <c r="X47" s="6"/>
    </row>
    <row r="48" spans="1:24" ht="13.5" thickBot="1">
      <c r="A48" s="22"/>
      <c r="B48" s="22"/>
      <c r="C48" s="98"/>
      <c r="D48" s="76"/>
      <c r="E48" s="106"/>
      <c r="F48" s="76"/>
      <c r="G48" s="106"/>
      <c r="H48" s="104">
        <f>SUM(H43:H47)</f>
        <v>42989267328</v>
      </c>
      <c r="I48" s="106"/>
      <c r="J48" s="76"/>
      <c r="K48" s="106"/>
      <c r="L48" s="76"/>
      <c r="M48" s="106"/>
      <c r="N48" s="104">
        <f>SUM(N43:N47)</f>
        <v>41613522324</v>
      </c>
      <c r="O48" s="68"/>
      <c r="P48" s="100" t="s">
        <v>183</v>
      </c>
      <c r="Q48" s="76">
        <v>0</v>
      </c>
      <c r="R48" s="100"/>
      <c r="S48" s="76"/>
      <c r="T48" s="76"/>
      <c r="U48" s="76">
        <v>614806942</v>
      </c>
      <c r="V48" s="100"/>
      <c r="W48" s="76"/>
      <c r="X48" s="6"/>
    </row>
    <row r="49" spans="1:24" ht="13.5" thickTop="1">
      <c r="A49" s="22"/>
      <c r="B49" s="22"/>
      <c r="D49" s="76"/>
      <c r="E49" s="106"/>
      <c r="F49" s="76"/>
      <c r="G49" s="106"/>
      <c r="I49" s="106"/>
      <c r="J49" s="76"/>
      <c r="K49" s="106"/>
      <c r="L49" s="76"/>
      <c r="M49" s="106"/>
      <c r="O49" s="68"/>
      <c r="P49" s="111" t="s">
        <v>184</v>
      </c>
      <c r="Q49" s="102">
        <v>0</v>
      </c>
      <c r="R49" s="100"/>
      <c r="S49" s="76">
        <f>Q48-Q49</f>
        <v>0</v>
      </c>
      <c r="T49" s="78"/>
      <c r="U49" s="102">
        <v>2067781</v>
      </c>
      <c r="V49" s="100"/>
      <c r="W49" s="76">
        <f>U48-U49</f>
        <v>612739161</v>
      </c>
      <c r="X49" s="6"/>
    </row>
    <row r="50" spans="1:24" ht="12.75">
      <c r="A50" s="22"/>
      <c r="B50" s="22"/>
      <c r="C50" s="77" t="s">
        <v>66</v>
      </c>
      <c r="D50" s="76"/>
      <c r="E50" s="106"/>
      <c r="F50" s="76"/>
      <c r="G50" s="106"/>
      <c r="H50" s="76"/>
      <c r="I50" s="106"/>
      <c r="J50" s="76"/>
      <c r="K50" s="106"/>
      <c r="L50" s="76"/>
      <c r="M50" s="106"/>
      <c r="N50" s="76"/>
      <c r="O50" s="68"/>
      <c r="P50" s="100" t="s">
        <v>65</v>
      </c>
      <c r="R50" s="111"/>
      <c r="S50" s="102">
        <v>508614739</v>
      </c>
      <c r="T50" s="112"/>
      <c r="V50" s="111"/>
      <c r="W50" s="102">
        <v>457812755</v>
      </c>
      <c r="X50" s="6"/>
    </row>
    <row r="51" spans="1:24" ht="13.5" thickBot="1">
      <c r="A51" s="22"/>
      <c r="B51" s="22"/>
      <c r="C51" s="98" t="s">
        <v>67</v>
      </c>
      <c r="D51" s="113"/>
      <c r="E51" s="64"/>
      <c r="F51" s="114">
        <v>48661004373</v>
      </c>
      <c r="G51" s="64"/>
      <c r="H51" s="113"/>
      <c r="I51" s="64"/>
      <c r="J51" s="113"/>
      <c r="K51" s="64"/>
      <c r="L51" s="76">
        <v>36951426426</v>
      </c>
      <c r="M51" s="64"/>
      <c r="N51" s="113"/>
      <c r="O51" s="68"/>
      <c r="Q51" s="100"/>
      <c r="R51" s="100"/>
      <c r="S51" s="104">
        <f>SUM(S49:S50,S46,S47)</f>
        <v>61484920190</v>
      </c>
      <c r="T51" s="76"/>
      <c r="U51" s="100"/>
      <c r="V51" s="100"/>
      <c r="W51" s="104">
        <f>SUM(W49:W50,W46,W47)</f>
        <v>6081291169</v>
      </c>
      <c r="X51" s="6"/>
    </row>
    <row r="52" spans="1:24" ht="13.5" thickTop="1">
      <c r="A52" s="22"/>
      <c r="B52" s="22"/>
      <c r="C52" s="111" t="s">
        <v>185</v>
      </c>
      <c r="D52" s="76"/>
      <c r="E52" s="81"/>
      <c r="F52" s="115">
        <v>2827153699</v>
      </c>
      <c r="G52" s="81"/>
      <c r="H52" s="76">
        <v>45833850674</v>
      </c>
      <c r="I52" s="81"/>
      <c r="J52" s="76"/>
      <c r="K52" s="81"/>
      <c r="L52" s="102">
        <v>2221975803</v>
      </c>
      <c r="M52" s="81"/>
      <c r="N52" s="76">
        <f>L51-L52</f>
        <v>34729450623</v>
      </c>
      <c r="O52" s="68"/>
      <c r="T52" s="76"/>
      <c r="X52" s="6"/>
    </row>
    <row r="53" spans="1:24" ht="12.75">
      <c r="A53" s="22"/>
      <c r="B53" s="22"/>
      <c r="C53" s="98" t="s">
        <v>186</v>
      </c>
      <c r="D53" s="76"/>
      <c r="E53" s="81"/>
      <c r="F53" s="76"/>
      <c r="G53" s="81"/>
      <c r="H53" s="76">
        <v>129502167</v>
      </c>
      <c r="I53" s="81"/>
      <c r="J53" s="76"/>
      <c r="K53" s="81"/>
      <c r="L53" s="76"/>
      <c r="M53" s="81"/>
      <c r="N53" s="76">
        <v>102901551</v>
      </c>
      <c r="O53" s="68"/>
      <c r="P53" s="77" t="s">
        <v>69</v>
      </c>
      <c r="S53" s="78"/>
      <c r="T53" s="76"/>
      <c r="W53" s="78"/>
      <c r="X53" s="6"/>
    </row>
    <row r="54" spans="1:24" ht="12.75">
      <c r="A54" s="22"/>
      <c r="B54" s="22"/>
      <c r="C54" s="98" t="s">
        <v>74</v>
      </c>
      <c r="D54" s="76"/>
      <c r="E54" s="81"/>
      <c r="F54" s="76"/>
      <c r="G54" s="81"/>
      <c r="H54" s="76">
        <v>16019323</v>
      </c>
      <c r="I54" s="81"/>
      <c r="J54" s="76"/>
      <c r="K54" s="81"/>
      <c r="L54" s="76"/>
      <c r="M54" s="81"/>
      <c r="N54" s="76">
        <v>5579361</v>
      </c>
      <c r="O54" s="68"/>
      <c r="P54" s="100" t="s">
        <v>71</v>
      </c>
      <c r="Q54" s="77"/>
      <c r="R54" s="77"/>
      <c r="S54" s="76">
        <v>21457597106</v>
      </c>
      <c r="T54" s="78"/>
      <c r="U54" s="77"/>
      <c r="V54" s="77"/>
      <c r="W54" s="76">
        <v>30783442559</v>
      </c>
      <c r="X54" s="6"/>
    </row>
    <row r="55" spans="1:24" ht="12.75">
      <c r="A55" s="22"/>
      <c r="B55" s="22"/>
      <c r="C55" s="98" t="s">
        <v>187</v>
      </c>
      <c r="D55" s="76"/>
      <c r="E55" s="81"/>
      <c r="F55" s="76"/>
      <c r="G55" s="81"/>
      <c r="H55" s="76">
        <v>15092406682</v>
      </c>
      <c r="I55" s="81"/>
      <c r="J55" s="76"/>
      <c r="K55" s="81"/>
      <c r="L55" s="76"/>
      <c r="M55" s="81"/>
      <c r="N55" s="76">
        <v>7226952374</v>
      </c>
      <c r="O55" s="68"/>
      <c r="P55" s="100" t="s">
        <v>73</v>
      </c>
      <c r="Q55" s="116">
        <v>857602014</v>
      </c>
      <c r="R55" s="100"/>
      <c r="S55" s="76"/>
      <c r="T55" s="76"/>
      <c r="U55" s="116">
        <v>1359233140</v>
      </c>
      <c r="V55" s="100"/>
      <c r="W55" s="76"/>
      <c r="X55" s="6"/>
    </row>
    <row r="56" spans="1:24" ht="12.75">
      <c r="A56" s="22"/>
      <c r="B56" s="22"/>
      <c r="C56" s="98" t="s">
        <v>188</v>
      </c>
      <c r="D56" s="76"/>
      <c r="E56" s="81"/>
      <c r="F56" s="76"/>
      <c r="G56" s="81"/>
      <c r="H56" s="76">
        <v>19275938</v>
      </c>
      <c r="I56" s="81"/>
      <c r="J56" s="76"/>
      <c r="K56" s="81"/>
      <c r="L56" s="76"/>
      <c r="M56" s="81"/>
      <c r="N56" s="76">
        <v>31736611</v>
      </c>
      <c r="O56" s="68"/>
      <c r="P56" s="111" t="s">
        <v>184</v>
      </c>
      <c r="Q56" s="117">
        <v>3111372</v>
      </c>
      <c r="R56" s="100"/>
      <c r="S56" s="76">
        <f>Q55-Q56</f>
        <v>854490642</v>
      </c>
      <c r="T56" s="76"/>
      <c r="U56" s="117">
        <v>32601812</v>
      </c>
      <c r="V56" s="100"/>
      <c r="W56" s="76">
        <f>U55-U56</f>
        <v>1326631328</v>
      </c>
      <c r="X56" s="6"/>
    </row>
    <row r="57" spans="1:24" ht="12.75">
      <c r="A57" s="22"/>
      <c r="B57" s="22"/>
      <c r="C57" s="98" t="s">
        <v>75</v>
      </c>
      <c r="D57" s="76"/>
      <c r="E57" s="81"/>
      <c r="F57" s="76"/>
      <c r="G57" s="81"/>
      <c r="H57" s="76"/>
      <c r="I57" s="81"/>
      <c r="J57" s="76"/>
      <c r="K57" s="81"/>
      <c r="L57" s="76"/>
      <c r="M57" s="81"/>
      <c r="N57" s="76"/>
      <c r="O57" s="68"/>
      <c r="P57" s="100" t="s">
        <v>76</v>
      </c>
      <c r="R57" s="100"/>
      <c r="S57" s="76">
        <v>53448539625</v>
      </c>
      <c r="T57" s="76"/>
      <c r="V57" s="100"/>
      <c r="W57" s="76">
        <v>71519923932</v>
      </c>
      <c r="X57" s="6"/>
    </row>
    <row r="58" spans="1:24" ht="12.75">
      <c r="A58" s="22"/>
      <c r="B58" s="22"/>
      <c r="C58" s="111" t="s">
        <v>77</v>
      </c>
      <c r="D58" s="76"/>
      <c r="E58" s="81"/>
      <c r="F58" s="76"/>
      <c r="G58" s="81"/>
      <c r="H58" s="76">
        <v>445620577</v>
      </c>
      <c r="I58" s="81"/>
      <c r="J58" s="76"/>
      <c r="K58" s="81"/>
      <c r="L58" s="76"/>
      <c r="M58" s="81"/>
      <c r="N58" s="76">
        <v>563898577</v>
      </c>
      <c r="O58" s="68"/>
      <c r="P58" s="100" t="s">
        <v>78</v>
      </c>
      <c r="Q58" s="111"/>
      <c r="R58" s="111"/>
      <c r="S58" s="76">
        <v>276692037</v>
      </c>
      <c r="T58" s="76"/>
      <c r="U58" s="111"/>
      <c r="V58" s="111"/>
      <c r="W58" s="76">
        <v>140929304</v>
      </c>
      <c r="X58" s="6"/>
    </row>
    <row r="59" spans="1:24" ht="12.75">
      <c r="A59" s="22"/>
      <c r="B59" s="22"/>
      <c r="C59" s="98" t="s">
        <v>79</v>
      </c>
      <c r="D59" s="76"/>
      <c r="E59" s="81"/>
      <c r="F59" s="76"/>
      <c r="G59" s="81"/>
      <c r="H59" s="76">
        <v>91328000</v>
      </c>
      <c r="I59" s="81"/>
      <c r="J59" s="76"/>
      <c r="K59" s="81"/>
      <c r="L59" s="76"/>
      <c r="M59" s="81"/>
      <c r="N59" s="76">
        <v>110508000</v>
      </c>
      <c r="O59" s="68"/>
      <c r="P59" s="100" t="s">
        <v>80</v>
      </c>
      <c r="Q59" s="100"/>
      <c r="R59" s="100"/>
      <c r="S59" s="76">
        <v>18572148246</v>
      </c>
      <c r="T59" s="76"/>
      <c r="U59" s="100"/>
      <c r="V59" s="100"/>
      <c r="W59" s="76">
        <v>17397903984</v>
      </c>
      <c r="X59" s="6"/>
    </row>
    <row r="60" spans="1:24" ht="12.75">
      <c r="A60" s="22"/>
      <c r="B60" s="22"/>
      <c r="C60" s="98" t="s">
        <v>81</v>
      </c>
      <c r="D60" s="76"/>
      <c r="E60" s="81"/>
      <c r="F60" s="76">
        <v>904980741</v>
      </c>
      <c r="G60" s="81"/>
      <c r="H60" s="76"/>
      <c r="I60" s="81"/>
      <c r="J60" s="76"/>
      <c r="K60" s="81"/>
      <c r="L60" s="76">
        <v>944121115</v>
      </c>
      <c r="M60" s="81"/>
      <c r="N60" s="76"/>
      <c r="O60" s="68"/>
      <c r="P60" s="100" t="s">
        <v>82</v>
      </c>
      <c r="Q60" s="100"/>
      <c r="R60" s="100"/>
      <c r="S60" s="76">
        <v>631873627</v>
      </c>
      <c r="T60" s="76"/>
      <c r="U60" s="100"/>
      <c r="V60" s="100"/>
      <c r="W60" s="76">
        <v>600461024</v>
      </c>
      <c r="X60" s="6"/>
    </row>
    <row r="61" spans="1:24" ht="12.75">
      <c r="A61" s="22"/>
      <c r="B61" s="22"/>
      <c r="C61" s="111" t="s">
        <v>189</v>
      </c>
      <c r="D61" s="76"/>
      <c r="E61" s="81"/>
      <c r="F61" s="102">
        <v>904980741</v>
      </c>
      <c r="G61" s="81"/>
      <c r="H61" s="76">
        <v>0</v>
      </c>
      <c r="I61" s="81"/>
      <c r="J61" s="76"/>
      <c r="K61" s="81"/>
      <c r="L61" s="102">
        <v>944121115</v>
      </c>
      <c r="M61" s="81"/>
      <c r="N61" s="76">
        <f>L60-L61</f>
        <v>0</v>
      </c>
      <c r="O61" s="68"/>
      <c r="P61" s="100" t="s">
        <v>83</v>
      </c>
      <c r="Q61" s="100"/>
      <c r="R61" s="100"/>
      <c r="S61" s="76"/>
      <c r="T61" s="76"/>
      <c r="U61" s="100"/>
      <c r="V61" s="100"/>
      <c r="W61" s="76"/>
      <c r="X61" s="6"/>
    </row>
    <row r="62" spans="1:24" ht="12.75">
      <c r="A62" s="22"/>
      <c r="B62" s="22"/>
      <c r="C62" s="98" t="s">
        <v>84</v>
      </c>
      <c r="D62" s="76"/>
      <c r="E62" s="81"/>
      <c r="F62" s="76"/>
      <c r="G62" s="81"/>
      <c r="H62" s="76">
        <v>23737780499</v>
      </c>
      <c r="I62" s="81"/>
      <c r="J62" s="76"/>
      <c r="K62" s="81"/>
      <c r="L62" s="76"/>
      <c r="M62" s="81"/>
      <c r="N62" s="76">
        <v>21597016085</v>
      </c>
      <c r="O62" s="68"/>
      <c r="P62" s="99" t="s">
        <v>85</v>
      </c>
      <c r="Q62" s="100"/>
      <c r="R62" s="100"/>
      <c r="S62" s="76">
        <v>0</v>
      </c>
      <c r="T62" s="76"/>
      <c r="U62" s="100"/>
      <c r="V62" s="100"/>
      <c r="W62" s="76">
        <v>408030670</v>
      </c>
      <c r="X62" s="6"/>
    </row>
    <row r="63" spans="1:24" ht="12.75">
      <c r="A63" s="22"/>
      <c r="B63" s="22"/>
      <c r="C63" s="98" t="s">
        <v>86</v>
      </c>
      <c r="D63" s="76"/>
      <c r="E63" s="81"/>
      <c r="F63" s="76"/>
      <c r="G63" s="81"/>
      <c r="H63" s="102">
        <v>577124625</v>
      </c>
      <c r="I63" s="81"/>
      <c r="J63" s="76"/>
      <c r="K63" s="81"/>
      <c r="L63" s="76"/>
      <c r="M63" s="81"/>
      <c r="N63" s="102">
        <v>398859240</v>
      </c>
      <c r="O63" s="68"/>
      <c r="P63" s="100" t="s">
        <v>87</v>
      </c>
      <c r="Q63" s="100"/>
      <c r="R63" s="100"/>
      <c r="S63" s="114">
        <v>16000000000</v>
      </c>
      <c r="T63" s="76"/>
      <c r="U63" s="100"/>
      <c r="V63" s="100"/>
      <c r="W63" s="114">
        <v>11400000000</v>
      </c>
      <c r="X63" s="6"/>
    </row>
    <row r="64" spans="1:24" ht="13.5" thickBot="1">
      <c r="A64" s="22"/>
      <c r="B64" s="22"/>
      <c r="C64" s="98"/>
      <c r="D64" s="76"/>
      <c r="E64" s="81"/>
      <c r="F64" s="76"/>
      <c r="G64" s="81"/>
      <c r="H64" s="104">
        <f>SUM(H52:H63)</f>
        <v>85942908485</v>
      </c>
      <c r="I64" s="81"/>
      <c r="J64" s="76"/>
      <c r="K64" s="81"/>
      <c r="L64" s="76"/>
      <c r="M64" s="81"/>
      <c r="N64" s="104">
        <f>SUM(N52:N63)</f>
        <v>64766902422</v>
      </c>
      <c r="O64" s="68"/>
      <c r="P64" s="100" t="s">
        <v>88</v>
      </c>
      <c r="Q64" s="100"/>
      <c r="R64" s="100"/>
      <c r="S64" s="102">
        <v>806781055</v>
      </c>
      <c r="T64" s="76"/>
      <c r="U64" s="100"/>
      <c r="V64" s="100"/>
      <c r="W64" s="102">
        <v>65950492</v>
      </c>
      <c r="X64" s="6"/>
    </row>
    <row r="65" spans="1:24" ht="14.25" thickBot="1" thickTop="1">
      <c r="A65" s="22"/>
      <c r="B65" s="22"/>
      <c r="C65" s="77" t="s">
        <v>89</v>
      </c>
      <c r="D65" s="76"/>
      <c r="E65" s="81"/>
      <c r="F65" s="76"/>
      <c r="G65" s="81"/>
      <c r="H65" s="76"/>
      <c r="I65" s="81"/>
      <c r="J65" s="76"/>
      <c r="K65" s="81"/>
      <c r="L65" s="76"/>
      <c r="M65" s="81"/>
      <c r="N65" s="76"/>
      <c r="O65" s="68"/>
      <c r="S65" s="101">
        <f>SUM(S54:S64)</f>
        <v>112048122338</v>
      </c>
      <c r="T65" s="76"/>
      <c r="W65" s="101">
        <f>SUM(W54:W64)</f>
        <v>133643273293</v>
      </c>
      <c r="X65" s="6"/>
    </row>
    <row r="66" spans="1:24" ht="14.25" thickBot="1" thickTop="1">
      <c r="A66" s="22"/>
      <c r="B66" s="22"/>
      <c r="C66" s="98" t="s">
        <v>90</v>
      </c>
      <c r="D66" s="76"/>
      <c r="E66" s="81"/>
      <c r="F66" s="76"/>
      <c r="G66" s="81"/>
      <c r="H66" s="76">
        <v>165310914</v>
      </c>
      <c r="I66" s="81"/>
      <c r="J66" s="76"/>
      <c r="K66" s="81"/>
      <c r="L66" s="76"/>
      <c r="M66" s="81"/>
      <c r="N66" s="76">
        <v>91665981</v>
      </c>
      <c r="O66" s="68"/>
      <c r="P66" s="103" t="s">
        <v>91</v>
      </c>
      <c r="Q66" s="99"/>
      <c r="R66" s="99"/>
      <c r="S66" s="101">
        <f>S51+S65</f>
        <v>173533042528</v>
      </c>
      <c r="T66" s="76"/>
      <c r="U66" s="99"/>
      <c r="V66" s="99"/>
      <c r="W66" s="101">
        <f>W51+W65</f>
        <v>139724564462</v>
      </c>
      <c r="X66" s="6"/>
    </row>
    <row r="67" spans="1:24" ht="13.5" thickTop="1">
      <c r="A67" s="22"/>
      <c r="B67" s="22"/>
      <c r="C67" s="98" t="s">
        <v>190</v>
      </c>
      <c r="D67" s="76"/>
      <c r="E67" s="81"/>
      <c r="F67" s="76"/>
      <c r="G67" s="81"/>
      <c r="H67" s="102">
        <v>2610372627</v>
      </c>
      <c r="I67" s="81"/>
      <c r="J67" s="76"/>
      <c r="K67" s="81"/>
      <c r="L67" s="76"/>
      <c r="M67" s="81"/>
      <c r="N67" s="102">
        <v>971724003</v>
      </c>
      <c r="O67" s="68"/>
      <c r="Q67" s="100"/>
      <c r="R67" s="100"/>
      <c r="T67" s="76"/>
      <c r="U67" s="100"/>
      <c r="V67" s="100"/>
      <c r="X67" s="6"/>
    </row>
    <row r="68" spans="1:24" ht="13.5" thickBot="1">
      <c r="A68" s="22"/>
      <c r="B68" s="22"/>
      <c r="D68" s="76"/>
      <c r="E68" s="81"/>
      <c r="F68" s="76"/>
      <c r="G68" s="81"/>
      <c r="H68" s="104">
        <f>SUM(H66:H67)</f>
        <v>2775683541</v>
      </c>
      <c r="I68" s="81"/>
      <c r="J68" s="76"/>
      <c r="K68" s="81"/>
      <c r="L68" s="76"/>
      <c r="M68" s="81"/>
      <c r="N68" s="104">
        <f>SUM(N66:N67)</f>
        <v>1063389984</v>
      </c>
      <c r="O68" s="68"/>
      <c r="T68" s="76"/>
      <c r="X68" s="6"/>
    </row>
    <row r="69" spans="1:24" ht="14.25" thickBot="1" thickTop="1">
      <c r="A69" s="22"/>
      <c r="B69" s="22"/>
      <c r="C69" s="103" t="s">
        <v>93</v>
      </c>
      <c r="D69" s="76"/>
      <c r="E69" s="81"/>
      <c r="F69" s="76"/>
      <c r="G69" s="81"/>
      <c r="H69" s="101">
        <f>H68+H64+H48</f>
        <v>131707859354</v>
      </c>
      <c r="I69" s="81"/>
      <c r="J69" s="76"/>
      <c r="K69" s="81"/>
      <c r="L69" s="76"/>
      <c r="M69" s="81"/>
      <c r="N69" s="101">
        <f>N68+N64+N48</f>
        <v>107443814730</v>
      </c>
      <c r="O69" s="68"/>
      <c r="Q69" s="103"/>
      <c r="R69" s="103"/>
      <c r="S69" s="76"/>
      <c r="T69" s="76"/>
      <c r="U69" s="76"/>
      <c r="V69" s="64"/>
      <c r="W69" s="76"/>
      <c r="X69" s="6"/>
    </row>
    <row r="70" spans="1:24" ht="13.5" thickTop="1">
      <c r="A70" s="22"/>
      <c r="B70" s="22"/>
      <c r="D70" s="76"/>
      <c r="E70" s="81"/>
      <c r="F70" s="76"/>
      <c r="G70" s="81"/>
      <c r="H70" s="76"/>
      <c r="I70" s="81"/>
      <c r="J70" s="76"/>
      <c r="K70" s="81"/>
      <c r="L70" s="76"/>
      <c r="M70" s="81"/>
      <c r="N70" s="76"/>
      <c r="O70" s="68"/>
      <c r="S70" s="76"/>
      <c r="T70" s="76"/>
      <c r="U70" s="76"/>
      <c r="V70" s="64"/>
      <c r="W70" s="76"/>
      <c r="X70" s="6"/>
    </row>
    <row r="71" spans="1:24" ht="12.75">
      <c r="A71" s="22"/>
      <c r="B71" s="22"/>
      <c r="C71" s="96" t="s">
        <v>94</v>
      </c>
      <c r="D71" s="76"/>
      <c r="E71" s="81"/>
      <c r="F71" s="76"/>
      <c r="G71" s="81"/>
      <c r="H71" s="76"/>
      <c r="I71" s="81"/>
      <c r="J71" s="76"/>
      <c r="K71" s="81"/>
      <c r="L71" s="76"/>
      <c r="M71" s="81"/>
      <c r="N71" s="76"/>
      <c r="O71" s="68"/>
      <c r="P71" s="96" t="s">
        <v>95</v>
      </c>
      <c r="Q71" s="96"/>
      <c r="R71" s="96"/>
      <c r="T71" s="76"/>
      <c r="U71" s="76"/>
      <c r="V71" s="64"/>
      <c r="X71" s="6"/>
    </row>
    <row r="72" spans="1:24" ht="12.75">
      <c r="A72" s="22"/>
      <c r="B72" s="22"/>
      <c r="C72" s="98" t="s">
        <v>96</v>
      </c>
      <c r="D72" s="76"/>
      <c r="E72" s="81"/>
      <c r="F72" s="76"/>
      <c r="G72" s="81"/>
      <c r="H72" s="76">
        <v>521638627</v>
      </c>
      <c r="I72" s="81"/>
      <c r="J72" s="76"/>
      <c r="K72" s="81"/>
      <c r="L72" s="76"/>
      <c r="M72" s="81"/>
      <c r="N72" s="76">
        <v>543612232</v>
      </c>
      <c r="O72" s="68"/>
      <c r="P72" s="100" t="s">
        <v>191</v>
      </c>
      <c r="Q72" s="100"/>
      <c r="R72" s="100"/>
      <c r="S72" s="76">
        <v>260812646</v>
      </c>
      <c r="T72" s="76"/>
      <c r="U72" s="76"/>
      <c r="V72" s="64"/>
      <c r="W72" s="76">
        <v>15898851</v>
      </c>
      <c r="X72" s="6"/>
    </row>
    <row r="73" spans="1:24" ht="12.75">
      <c r="A73" s="22"/>
      <c r="B73" s="22"/>
      <c r="C73" s="98" t="s">
        <v>98</v>
      </c>
      <c r="D73" s="76"/>
      <c r="E73" s="81"/>
      <c r="F73" s="76"/>
      <c r="G73" s="81"/>
      <c r="H73" s="76">
        <v>53618101</v>
      </c>
      <c r="I73" s="81"/>
      <c r="J73" s="76"/>
      <c r="K73" s="81"/>
      <c r="L73" s="76"/>
      <c r="M73" s="81"/>
      <c r="N73" s="76">
        <v>95655782</v>
      </c>
      <c r="O73" s="68"/>
      <c r="P73" s="100" t="s">
        <v>99</v>
      </c>
      <c r="Q73" s="100"/>
      <c r="R73" s="100"/>
      <c r="S73" s="76">
        <v>912952120</v>
      </c>
      <c r="T73" s="76"/>
      <c r="U73" s="76"/>
      <c r="V73" s="64"/>
      <c r="W73" s="76">
        <v>616278360</v>
      </c>
      <c r="X73" s="6"/>
    </row>
    <row r="74" spans="1:24" ht="12.75">
      <c r="A74" s="22"/>
      <c r="B74" s="22"/>
      <c r="C74" s="98" t="s">
        <v>100</v>
      </c>
      <c r="D74" s="76"/>
      <c r="E74" s="81"/>
      <c r="F74" s="76"/>
      <c r="G74" s="81"/>
      <c r="H74" s="102">
        <v>605307724</v>
      </c>
      <c r="I74" s="81"/>
      <c r="J74" s="76"/>
      <c r="K74" s="81"/>
      <c r="L74" s="76"/>
      <c r="M74" s="81"/>
      <c r="N74" s="102">
        <v>494214646</v>
      </c>
      <c r="O74" s="68"/>
      <c r="P74" s="100" t="s">
        <v>101</v>
      </c>
      <c r="Q74" s="103"/>
      <c r="R74" s="103"/>
      <c r="S74" s="102">
        <v>8627658419</v>
      </c>
      <c r="T74" s="76"/>
      <c r="U74" s="76"/>
      <c r="V74" s="64"/>
      <c r="W74" s="102">
        <v>9773782814</v>
      </c>
      <c r="X74" s="6"/>
    </row>
    <row r="75" spans="1:24" ht="13.5" thickBot="1">
      <c r="A75" s="22"/>
      <c r="B75" s="22"/>
      <c r="C75" s="103" t="s">
        <v>102</v>
      </c>
      <c r="D75" s="76"/>
      <c r="E75" s="81"/>
      <c r="F75" s="76"/>
      <c r="G75" s="81"/>
      <c r="H75" s="101">
        <f>SUM(H72:H74)</f>
        <v>1180564452</v>
      </c>
      <c r="I75" s="81"/>
      <c r="J75" s="76"/>
      <c r="K75" s="81"/>
      <c r="L75" s="76"/>
      <c r="M75" s="81"/>
      <c r="N75" s="101">
        <f>SUM(N72:N74)</f>
        <v>1133482660</v>
      </c>
      <c r="O75" s="68"/>
      <c r="P75" s="103" t="s">
        <v>103</v>
      </c>
      <c r="Q75" s="103"/>
      <c r="R75" s="103"/>
      <c r="S75" s="104">
        <f>SUM(S72:S74)</f>
        <v>9801423185</v>
      </c>
      <c r="T75" s="78"/>
      <c r="U75" s="78"/>
      <c r="V75" s="64"/>
      <c r="W75" s="104">
        <f>SUM(W72:W74)</f>
        <v>10405960025</v>
      </c>
      <c r="X75" s="6"/>
    </row>
    <row r="76" spans="1:24" ht="14.25" thickBot="1" thickTop="1">
      <c r="A76" s="22"/>
      <c r="B76" s="22"/>
      <c r="C76" s="118" t="s">
        <v>104</v>
      </c>
      <c r="D76" s="76"/>
      <c r="E76" s="81"/>
      <c r="F76" s="76"/>
      <c r="G76" s="81"/>
      <c r="H76" s="119">
        <f>H75+H69+H40+H17</f>
        <v>225565234854</v>
      </c>
      <c r="I76" s="81"/>
      <c r="J76" s="76"/>
      <c r="K76" s="81"/>
      <c r="L76" s="76"/>
      <c r="M76" s="81"/>
      <c r="N76" s="119">
        <f>N75+N69+N40+N17</f>
        <v>176954276769</v>
      </c>
      <c r="O76" s="68"/>
      <c r="P76" s="103" t="s">
        <v>105</v>
      </c>
      <c r="S76" s="119">
        <f>S75+S66+S42+S36</f>
        <v>225565234854</v>
      </c>
      <c r="T76" s="76"/>
      <c r="U76" s="76"/>
      <c r="V76" s="64"/>
      <c r="W76" s="119">
        <f>W75+W66+W42+W36</f>
        <v>176954276769</v>
      </c>
      <c r="X76" s="6"/>
    </row>
    <row r="77" spans="1:24" ht="13.5" thickTop="1">
      <c r="A77" s="22"/>
      <c r="B77" s="22"/>
      <c r="D77" s="76"/>
      <c r="E77" s="81"/>
      <c r="F77" s="76"/>
      <c r="G77" s="81"/>
      <c r="H77" s="76"/>
      <c r="I77" s="81"/>
      <c r="J77" s="76"/>
      <c r="K77" s="81"/>
      <c r="L77" s="76"/>
      <c r="M77" s="81"/>
      <c r="N77" s="76"/>
      <c r="O77" s="68"/>
      <c r="S77" s="102"/>
      <c r="T77" s="76"/>
      <c r="U77" s="76"/>
      <c r="V77" s="64"/>
      <c r="W77" s="102"/>
      <c r="X77" s="6"/>
    </row>
    <row r="78" spans="1:24" ht="13.5" thickBot="1">
      <c r="A78" s="22"/>
      <c r="B78" s="22"/>
      <c r="C78" s="96" t="s">
        <v>106</v>
      </c>
      <c r="D78" s="76"/>
      <c r="E78" s="81"/>
      <c r="F78" s="76"/>
      <c r="G78" s="81"/>
      <c r="H78" s="104">
        <v>142299341161</v>
      </c>
      <c r="I78" s="81"/>
      <c r="J78" s="76"/>
      <c r="K78" s="81"/>
      <c r="L78" s="76"/>
      <c r="M78" s="81"/>
      <c r="N78" s="104">
        <v>73237874284</v>
      </c>
      <c r="O78" s="68"/>
      <c r="P78" s="96" t="s">
        <v>107</v>
      </c>
      <c r="Q78" s="96"/>
      <c r="R78" s="96"/>
      <c r="S78" s="101">
        <v>142299341161</v>
      </c>
      <c r="T78" s="76"/>
      <c r="U78" s="76"/>
      <c r="V78" s="64"/>
      <c r="W78" s="101">
        <v>73237874284</v>
      </c>
      <c r="X78" s="6"/>
    </row>
    <row r="79" spans="1:24" ht="13.5" thickTop="1">
      <c r="A79" s="22"/>
      <c r="B79" s="22"/>
      <c r="C79" s="100"/>
      <c r="D79" s="76"/>
      <c r="E79" s="81"/>
      <c r="F79" s="76"/>
      <c r="G79" s="81"/>
      <c r="H79" s="76"/>
      <c r="I79" s="81"/>
      <c r="J79" s="76"/>
      <c r="K79" s="81"/>
      <c r="L79" s="76"/>
      <c r="M79" s="81"/>
      <c r="N79" s="76"/>
      <c r="O79" s="68"/>
      <c r="P79" s="100"/>
      <c r="Q79" s="100"/>
      <c r="R79" s="100"/>
      <c r="S79" s="76"/>
      <c r="T79" s="76"/>
      <c r="U79" s="76"/>
      <c r="V79" s="64"/>
      <c r="W79" s="76"/>
      <c r="X79" s="6"/>
    </row>
    <row r="80" spans="1:24" ht="12.75">
      <c r="A80" s="22"/>
      <c r="B80" s="22"/>
      <c r="C80" s="100"/>
      <c r="D80" s="76"/>
      <c r="E80" s="81"/>
      <c r="F80" s="76"/>
      <c r="G80" s="81"/>
      <c r="I80" s="81"/>
      <c r="J80" s="76"/>
      <c r="K80" s="81"/>
      <c r="L80" s="76"/>
      <c r="M80" s="81"/>
      <c r="O80" s="68"/>
      <c r="P80" s="100"/>
      <c r="Q80" s="100"/>
      <c r="R80" s="100"/>
      <c r="S80" s="78"/>
      <c r="T80" s="78"/>
      <c r="U80" s="78"/>
      <c r="V80" s="64"/>
      <c r="W80" s="78"/>
      <c r="X80" s="6"/>
    </row>
    <row r="81" spans="1:24" ht="12.75">
      <c r="A81" s="22"/>
      <c r="B81" s="22"/>
      <c r="C81" s="111"/>
      <c r="D81" s="76"/>
      <c r="E81" s="81"/>
      <c r="F81" s="76"/>
      <c r="G81" s="81"/>
      <c r="H81" s="76"/>
      <c r="I81" s="81"/>
      <c r="J81" s="76"/>
      <c r="K81" s="81"/>
      <c r="L81" s="76"/>
      <c r="M81" s="81"/>
      <c r="N81" s="76"/>
      <c r="O81" s="68"/>
      <c r="P81" s="99"/>
      <c r="Q81" s="99"/>
      <c r="R81" s="99"/>
      <c r="S81" s="97"/>
      <c r="T81" s="97"/>
      <c r="U81" s="97"/>
      <c r="W81" s="97"/>
      <c r="X81" s="6"/>
    </row>
    <row r="82" spans="1:24" ht="12.75">
      <c r="A82" s="22"/>
      <c r="B82" s="22"/>
      <c r="C82" s="100"/>
      <c r="D82" s="76"/>
      <c r="E82" s="81"/>
      <c r="F82" s="76"/>
      <c r="G82" s="81"/>
      <c r="H82" s="76"/>
      <c r="I82" s="81"/>
      <c r="J82" s="76"/>
      <c r="K82" s="81"/>
      <c r="L82" s="76"/>
      <c r="M82" s="81"/>
      <c r="N82" s="76"/>
      <c r="O82" s="68"/>
      <c r="P82" s="100"/>
      <c r="Q82" s="100"/>
      <c r="R82" s="100"/>
      <c r="S82" s="97"/>
      <c r="T82" s="97"/>
      <c r="U82" s="97"/>
      <c r="W82" s="97"/>
      <c r="X82" s="6"/>
    </row>
    <row r="83" spans="1:24" ht="12.75">
      <c r="A83" s="22"/>
      <c r="B83" s="22"/>
      <c r="C83" s="100"/>
      <c r="D83" s="76"/>
      <c r="E83" s="81"/>
      <c r="F83" s="76"/>
      <c r="G83" s="81"/>
      <c r="H83" s="76"/>
      <c r="I83" s="81"/>
      <c r="J83" s="76"/>
      <c r="K83" s="81"/>
      <c r="L83" s="76"/>
      <c r="M83" s="81"/>
      <c r="N83" s="76"/>
      <c r="O83" s="68"/>
      <c r="P83" s="100"/>
      <c r="Q83" s="100"/>
      <c r="R83" s="100"/>
      <c r="T83" s="97"/>
      <c r="U83" s="97"/>
      <c r="X83" s="6"/>
    </row>
    <row r="84" spans="1:24" ht="12.75">
      <c r="A84" s="22"/>
      <c r="B84" s="22"/>
      <c r="D84" s="76"/>
      <c r="E84" s="81"/>
      <c r="F84" s="76"/>
      <c r="G84" s="81"/>
      <c r="I84" s="81"/>
      <c r="J84" s="76"/>
      <c r="K84" s="81"/>
      <c r="L84" s="76"/>
      <c r="M84" s="81"/>
      <c r="O84" s="68"/>
      <c r="T84" s="97"/>
      <c r="U84" s="97"/>
      <c r="X84" s="6"/>
    </row>
    <row r="85" spans="1:24" ht="12.75">
      <c r="A85" s="22"/>
      <c r="B85" s="22"/>
      <c r="D85" s="76"/>
      <c r="E85" s="81"/>
      <c r="F85" s="76"/>
      <c r="G85" s="81"/>
      <c r="H85" s="78"/>
      <c r="I85" s="81"/>
      <c r="J85" s="76"/>
      <c r="K85" s="81"/>
      <c r="L85" s="76"/>
      <c r="M85" s="81"/>
      <c r="N85" s="78"/>
      <c r="O85" s="68"/>
      <c r="S85" s="97"/>
      <c r="T85" s="97"/>
      <c r="U85" s="97"/>
      <c r="W85" s="97"/>
      <c r="X85" s="6"/>
    </row>
    <row r="86" spans="1:24" ht="13.5" thickBot="1">
      <c r="A86" s="58"/>
      <c r="B86" s="58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65"/>
      <c r="Q86" s="65"/>
      <c r="R86" s="65"/>
      <c r="S86" s="65"/>
      <c r="T86" s="65"/>
      <c r="U86" s="65"/>
      <c r="V86" s="65"/>
      <c r="W86" s="65"/>
      <c r="X86" s="14"/>
    </row>
  </sheetData>
  <mergeCells count="12">
    <mergeCell ref="D10:H10"/>
    <mergeCell ref="J10:N10"/>
    <mergeCell ref="Q10:S10"/>
    <mergeCell ref="U10:W10"/>
    <mergeCell ref="D9:H9"/>
    <mergeCell ref="J9:N9"/>
    <mergeCell ref="Q9:S9"/>
    <mergeCell ref="U9:W9"/>
    <mergeCell ref="C2:W2"/>
    <mergeCell ref="C3:W3"/>
    <mergeCell ref="C4:W4"/>
    <mergeCell ref="C5:W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.28515625" style="0" customWidth="1"/>
    <col min="2" max="2" width="55.7109375" style="0" customWidth="1"/>
    <col min="3" max="3" width="17.00390625" style="0" customWidth="1"/>
    <col min="4" max="4" width="0.9921875" style="0" customWidth="1"/>
    <col min="5" max="5" width="16.140625" style="0" customWidth="1"/>
    <col min="6" max="6" width="0.9921875" style="0" customWidth="1"/>
    <col min="7" max="7" width="16.28125" style="0" customWidth="1"/>
    <col min="8" max="8" width="0.85546875" style="0" customWidth="1"/>
    <col min="9" max="9" width="16.421875" style="0" customWidth="1"/>
    <col min="10" max="10" width="0.85546875" style="0" customWidth="1"/>
    <col min="11" max="11" width="15.57421875" style="0" customWidth="1"/>
    <col min="12" max="12" width="0.9921875" style="0" customWidth="1"/>
    <col min="13" max="13" width="15.57421875" style="0" customWidth="1"/>
    <col min="14" max="14" width="0.9921875" style="0" customWidth="1"/>
    <col min="15" max="15" width="47.57421875" style="0" bestFit="1" customWidth="1"/>
    <col min="16" max="16" width="14.140625" style="0" customWidth="1"/>
    <col min="17" max="17" width="0.9921875" style="0" customWidth="1"/>
    <col min="18" max="18" width="14.7109375" style="0" bestFit="1" customWidth="1"/>
    <col min="19" max="19" width="0.85546875" style="0" customWidth="1"/>
    <col min="20" max="20" width="17.140625" style="0" customWidth="1"/>
    <col min="21" max="21" width="1.148437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/>
    </row>
    <row r="2" spans="1:21" ht="22.5">
      <c r="A2" s="5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6"/>
    </row>
    <row r="3" spans="1:21" ht="12.75">
      <c r="A3" s="5"/>
      <c r="B3" s="145" t="s">
        <v>172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6"/>
    </row>
    <row r="4" spans="1:21" ht="15.75">
      <c r="A4" s="5"/>
      <c r="B4" s="146" t="s">
        <v>173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6"/>
    </row>
    <row r="5" spans="1:21" ht="12.75">
      <c r="A5" s="5"/>
      <c r="B5" s="145" t="s">
        <v>174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6"/>
    </row>
    <row r="6" spans="1:21" ht="12.75">
      <c r="A6" s="22"/>
      <c r="O6" s="64"/>
      <c r="P6" s="64"/>
      <c r="Q6" s="64"/>
      <c r="U6" s="6"/>
    </row>
    <row r="7" spans="1:21" ht="12.75">
      <c r="A7" s="22"/>
      <c r="O7" s="64"/>
      <c r="P7" s="64"/>
      <c r="Q7" s="64"/>
      <c r="U7" s="6"/>
    </row>
    <row r="8" spans="1:21" ht="15.75" thickBot="1">
      <c r="A8" s="58"/>
      <c r="B8" s="120" t="s">
        <v>117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121" t="s">
        <v>160</v>
      </c>
      <c r="U8" s="14"/>
    </row>
    <row r="9" spans="1:21" ht="12.75">
      <c r="A9" s="22"/>
      <c r="N9" s="63"/>
      <c r="O9" s="22"/>
      <c r="P9" s="64"/>
      <c r="Q9" s="64"/>
      <c r="U9" s="4"/>
    </row>
    <row r="10" spans="1:21" ht="13.5" thickBot="1">
      <c r="A10" s="58"/>
      <c r="B10" s="65"/>
      <c r="C10" s="142"/>
      <c r="D10" s="142"/>
      <c r="E10" s="142"/>
      <c r="F10" s="142"/>
      <c r="G10" s="142"/>
      <c r="H10" s="65"/>
      <c r="I10" s="65"/>
      <c r="J10" s="65"/>
      <c r="K10" s="65"/>
      <c r="L10" s="65"/>
      <c r="M10" s="65"/>
      <c r="N10" s="66"/>
      <c r="O10" s="58"/>
      <c r="P10" s="65"/>
      <c r="Q10" s="65"/>
      <c r="R10" s="65"/>
      <c r="S10" s="65"/>
      <c r="T10" s="65"/>
      <c r="U10" s="14"/>
    </row>
    <row r="11" spans="1:21" ht="12.75">
      <c r="A11" s="22"/>
      <c r="B11" s="92"/>
      <c r="C11" s="149" t="s">
        <v>6</v>
      </c>
      <c r="D11" s="149"/>
      <c r="E11" s="149"/>
      <c r="F11" s="149"/>
      <c r="G11" s="149"/>
      <c r="H11" s="90"/>
      <c r="I11" s="149" t="s">
        <v>6</v>
      </c>
      <c r="J11" s="149"/>
      <c r="K11" s="149"/>
      <c r="L11" s="149"/>
      <c r="M11" s="149"/>
      <c r="N11" s="63"/>
      <c r="O11" s="76" t="s">
        <v>192</v>
      </c>
      <c r="P11" s="67"/>
      <c r="Q11" s="67"/>
      <c r="R11" s="67"/>
      <c r="S11" s="64"/>
      <c r="T11" s="67"/>
      <c r="U11" s="6"/>
    </row>
    <row r="12" spans="1:21" ht="12.75">
      <c r="A12" s="22"/>
      <c r="B12" s="92"/>
      <c r="C12" s="150" t="s">
        <v>119</v>
      </c>
      <c r="D12" s="150"/>
      <c r="E12" s="150"/>
      <c r="F12" s="150"/>
      <c r="G12" s="150"/>
      <c r="H12" s="90"/>
      <c r="I12" s="150" t="s">
        <v>120</v>
      </c>
      <c r="J12" s="150"/>
      <c r="K12" s="150"/>
      <c r="L12" s="150"/>
      <c r="M12" s="150"/>
      <c r="N12" s="68"/>
      <c r="O12" s="76" t="s">
        <v>193</v>
      </c>
      <c r="P12" s="67"/>
      <c r="Q12" s="67"/>
      <c r="R12" s="67"/>
      <c r="S12" s="64"/>
      <c r="T12" s="67"/>
      <c r="U12" s="6"/>
    </row>
    <row r="13" spans="1:21" ht="12.75">
      <c r="A13" s="22"/>
      <c r="B13" s="96" t="s">
        <v>121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68"/>
      <c r="O13" s="33" t="s">
        <v>194</v>
      </c>
      <c r="P13" s="33"/>
      <c r="Q13" s="33"/>
      <c r="R13" s="64"/>
      <c r="S13" s="64"/>
      <c r="T13" s="64"/>
      <c r="U13" s="6"/>
    </row>
    <row r="14" spans="1:21" ht="12.75">
      <c r="A14" s="22"/>
      <c r="B14" s="100" t="s">
        <v>123</v>
      </c>
      <c r="C14" s="76"/>
      <c r="D14" s="76"/>
      <c r="E14" s="76"/>
      <c r="F14" s="76"/>
      <c r="G14" s="76">
        <v>647361502442</v>
      </c>
      <c r="H14" s="76"/>
      <c r="I14" s="76"/>
      <c r="J14" s="76"/>
      <c r="K14" s="76"/>
      <c r="L14" s="76"/>
      <c r="M14" s="76">
        <v>372259218098</v>
      </c>
      <c r="N14" s="68"/>
      <c r="O14" s="33" t="s">
        <v>195</v>
      </c>
      <c r="P14" s="33"/>
      <c r="Q14" s="33"/>
      <c r="R14" s="39"/>
      <c r="S14" s="64"/>
      <c r="T14" s="39"/>
      <c r="U14" s="6"/>
    </row>
    <row r="15" spans="1:21" ht="12.75">
      <c r="A15" s="22"/>
      <c r="B15" s="100" t="s">
        <v>196</v>
      </c>
      <c r="C15" s="76"/>
      <c r="D15" s="76"/>
      <c r="E15" s="76"/>
      <c r="F15" s="76"/>
      <c r="G15" s="102">
        <v>573889157858</v>
      </c>
      <c r="H15" s="76"/>
      <c r="I15" s="76"/>
      <c r="J15" s="76"/>
      <c r="K15" s="76"/>
      <c r="L15" s="76"/>
      <c r="M15" s="102">
        <v>322756640178</v>
      </c>
      <c r="N15" s="68"/>
      <c r="O15" s="33" t="s">
        <v>197</v>
      </c>
      <c r="P15" s="33"/>
      <c r="Q15" s="33"/>
      <c r="R15" s="39"/>
      <c r="S15" s="64"/>
      <c r="T15" s="39"/>
      <c r="U15" s="6"/>
    </row>
    <row r="16" spans="1:21" ht="12.75">
      <c r="A16" s="22"/>
      <c r="B16" s="100" t="s">
        <v>127</v>
      </c>
      <c r="C16" s="76"/>
      <c r="D16" s="76"/>
      <c r="E16" s="76"/>
      <c r="F16" s="76"/>
      <c r="G16" s="76">
        <f>G14-G15</f>
        <v>73472344584</v>
      </c>
      <c r="H16" s="76"/>
      <c r="I16" s="76"/>
      <c r="J16" s="76"/>
      <c r="K16" s="76"/>
      <c r="L16" s="76"/>
      <c r="M16" s="76">
        <f>M14-M15</f>
        <v>49502577920</v>
      </c>
      <c r="N16" s="68"/>
      <c r="O16" s="122" t="s">
        <v>198</v>
      </c>
      <c r="P16" s="33"/>
      <c r="Q16" s="33"/>
      <c r="R16" s="39"/>
      <c r="S16" s="64"/>
      <c r="T16" s="39"/>
      <c r="U16" s="6"/>
    </row>
    <row r="17" spans="1:21" ht="12.75">
      <c r="A17" s="22"/>
      <c r="B17" s="100" t="s">
        <v>199</v>
      </c>
      <c r="C17" s="76"/>
      <c r="D17" s="76"/>
      <c r="E17" s="76"/>
      <c r="F17" s="76"/>
      <c r="G17" s="102">
        <v>3068088012</v>
      </c>
      <c r="H17" s="76"/>
      <c r="I17" s="76"/>
      <c r="J17" s="76"/>
      <c r="K17" s="76"/>
      <c r="L17" s="76"/>
      <c r="M17" s="102">
        <v>2325521887</v>
      </c>
      <c r="N17" s="68"/>
      <c r="O17" s="33" t="s">
        <v>200</v>
      </c>
      <c r="P17" s="33"/>
      <c r="Q17" s="33"/>
      <c r="R17" s="39"/>
      <c r="S17" s="64"/>
      <c r="T17" s="39"/>
      <c r="U17" s="6"/>
    </row>
    <row r="18" spans="1:21" ht="12.75">
      <c r="A18" s="22"/>
      <c r="B18" s="100" t="s">
        <v>131</v>
      </c>
      <c r="C18" s="76"/>
      <c r="D18" s="76"/>
      <c r="E18" s="76"/>
      <c r="F18" s="76"/>
      <c r="G18" s="76">
        <f>SUM(G16:G17)</f>
        <v>76540432596</v>
      </c>
      <c r="H18" s="76"/>
      <c r="I18" s="76"/>
      <c r="J18" s="76"/>
      <c r="K18" s="76"/>
      <c r="L18" s="76"/>
      <c r="M18" s="76">
        <f>SUM(M16:M17)</f>
        <v>51828099807</v>
      </c>
      <c r="N18" s="68"/>
      <c r="O18" s="33" t="s">
        <v>201</v>
      </c>
      <c r="P18" s="33"/>
      <c r="Q18" s="33"/>
      <c r="R18" s="39"/>
      <c r="S18" s="64"/>
      <c r="T18" s="46"/>
      <c r="U18" s="6"/>
    </row>
    <row r="19" spans="1:21" ht="12.75">
      <c r="A19" s="22"/>
      <c r="B19" s="100" t="s">
        <v>202</v>
      </c>
      <c r="C19" s="76"/>
      <c r="D19" s="76"/>
      <c r="E19" s="76">
        <v>6998045619</v>
      </c>
      <c r="F19" s="76"/>
      <c r="G19" s="76"/>
      <c r="H19" s="76"/>
      <c r="I19" s="76"/>
      <c r="J19" s="76"/>
      <c r="K19" s="76">
        <v>5679331103</v>
      </c>
      <c r="L19" s="76"/>
      <c r="M19" s="76"/>
      <c r="N19" s="68"/>
      <c r="O19" s="47" t="s">
        <v>203</v>
      </c>
      <c r="P19" s="33"/>
      <c r="Q19" s="33"/>
      <c r="R19" s="39"/>
      <c r="S19" s="64"/>
      <c r="T19" s="39"/>
      <c r="U19" s="6"/>
    </row>
    <row r="20" spans="1:21" ht="12.75">
      <c r="A20" s="22"/>
      <c r="B20" s="123" t="s">
        <v>134</v>
      </c>
      <c r="C20" s="76"/>
      <c r="D20" s="76"/>
      <c r="E20" s="102">
        <v>11414326742</v>
      </c>
      <c r="F20" s="76"/>
      <c r="G20" s="102">
        <f>SUM(E19:E20)</f>
        <v>18412372361</v>
      </c>
      <c r="H20" s="76"/>
      <c r="I20" s="76"/>
      <c r="J20" s="76"/>
      <c r="K20" s="102">
        <v>10069763078</v>
      </c>
      <c r="L20" s="76"/>
      <c r="M20" s="102">
        <f>SUM(K19:K20)</f>
        <v>15749094181</v>
      </c>
      <c r="N20" s="68"/>
      <c r="O20" s="122" t="s">
        <v>204</v>
      </c>
      <c r="P20" s="124"/>
      <c r="Q20" s="45"/>
      <c r="R20" s="39"/>
      <c r="S20" s="64"/>
      <c r="T20" s="39"/>
      <c r="U20" s="6"/>
    </row>
    <row r="21" spans="1:21" ht="12.75">
      <c r="A21" s="22"/>
      <c r="B21" s="100" t="s">
        <v>136</v>
      </c>
      <c r="C21" s="76"/>
      <c r="D21" s="76"/>
      <c r="E21" s="76"/>
      <c r="F21" s="76"/>
      <c r="G21" s="76">
        <f>G18-G20</f>
        <v>58128060235</v>
      </c>
      <c r="H21" s="76"/>
      <c r="I21" s="76"/>
      <c r="J21" s="76"/>
      <c r="K21" s="76"/>
      <c r="L21" s="76"/>
      <c r="M21" s="76">
        <f>M18-M20</f>
        <v>36079005626</v>
      </c>
      <c r="N21" s="68"/>
      <c r="O21" s="33" t="s">
        <v>205</v>
      </c>
      <c r="P21" s="125"/>
      <c r="Q21" s="125"/>
      <c r="R21" s="64"/>
      <c r="S21" s="64"/>
      <c r="T21" s="64"/>
      <c r="U21" s="6"/>
    </row>
    <row r="22" spans="1:21" ht="12.75">
      <c r="A22" s="22"/>
      <c r="B22" s="100" t="s">
        <v>206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68"/>
      <c r="O22" s="33" t="s">
        <v>207</v>
      </c>
      <c r="P22" s="39"/>
      <c r="Q22" s="126"/>
      <c r="R22" s="39"/>
      <c r="S22" s="64"/>
      <c r="T22" s="39"/>
      <c r="U22" s="6"/>
    </row>
    <row r="23" spans="1:21" ht="12.75">
      <c r="A23" s="22"/>
      <c r="B23" s="123" t="s">
        <v>208</v>
      </c>
      <c r="C23" s="76"/>
      <c r="D23" s="76"/>
      <c r="E23" s="76">
        <v>0</v>
      </c>
      <c r="F23" s="76"/>
      <c r="G23" s="76"/>
      <c r="H23" s="76"/>
      <c r="I23" s="76"/>
      <c r="J23" s="76"/>
      <c r="K23" s="76">
        <v>3121096</v>
      </c>
      <c r="L23" s="76"/>
      <c r="M23" s="76"/>
      <c r="N23" s="68"/>
      <c r="O23" s="33" t="s">
        <v>209</v>
      </c>
      <c r="P23" s="39"/>
      <c r="Q23" s="126"/>
      <c r="R23" s="39"/>
      <c r="S23" s="64"/>
      <c r="T23" s="39"/>
      <c r="U23" s="6"/>
    </row>
    <row r="24" spans="1:21" ht="12.75">
      <c r="A24" s="22"/>
      <c r="B24" s="127" t="s">
        <v>142</v>
      </c>
      <c r="C24" s="76"/>
      <c r="D24" s="76"/>
      <c r="E24" s="102">
        <v>2894757367</v>
      </c>
      <c r="F24" s="76"/>
      <c r="G24" s="76"/>
      <c r="H24" s="76"/>
      <c r="I24" s="76"/>
      <c r="J24" s="76"/>
      <c r="K24" s="102">
        <v>1781778090</v>
      </c>
      <c r="L24" s="76"/>
      <c r="M24" s="76"/>
      <c r="N24" s="68"/>
      <c r="O24" s="122"/>
      <c r="P24" s="33"/>
      <c r="Q24" s="33"/>
      <c r="R24" s="39"/>
      <c r="S24" s="64"/>
      <c r="T24" s="39"/>
      <c r="U24" s="6"/>
    </row>
    <row r="25" spans="1:21" ht="12.75">
      <c r="A25" s="22"/>
      <c r="C25" s="76"/>
      <c r="D25" s="76"/>
      <c r="E25" s="76">
        <f>SUM(E22:E24)</f>
        <v>2894757367</v>
      </c>
      <c r="F25" s="76"/>
      <c r="G25" s="76"/>
      <c r="H25" s="76"/>
      <c r="I25" s="76"/>
      <c r="J25" s="76"/>
      <c r="K25" s="76">
        <f>SUM(K22:K24)</f>
        <v>1784899186</v>
      </c>
      <c r="L25" s="76"/>
      <c r="M25" s="76"/>
      <c r="N25" s="68"/>
      <c r="O25" s="51"/>
      <c r="P25" s="64"/>
      <c r="Q25" s="64"/>
      <c r="R25" s="64"/>
      <c r="S25" s="64"/>
      <c r="T25" s="64"/>
      <c r="U25" s="6"/>
    </row>
    <row r="26" spans="1:21" ht="12.75">
      <c r="A26" s="22"/>
      <c r="B26" s="100" t="s">
        <v>210</v>
      </c>
      <c r="C26" s="76"/>
      <c r="D26" s="76"/>
      <c r="F26" s="76"/>
      <c r="G26" s="76"/>
      <c r="H26" s="76"/>
      <c r="I26" s="76"/>
      <c r="J26" s="76"/>
      <c r="L26" s="76"/>
      <c r="M26" s="76"/>
      <c r="N26" s="68"/>
      <c r="O26" s="45"/>
      <c r="P26" s="45"/>
      <c r="Q26" s="45"/>
      <c r="R26" s="39"/>
      <c r="S26" s="64"/>
      <c r="T26" s="39"/>
      <c r="U26" s="6"/>
    </row>
    <row r="27" spans="1:21" ht="12.75">
      <c r="A27" s="22"/>
      <c r="B27" s="127" t="s">
        <v>145</v>
      </c>
      <c r="C27" s="76"/>
      <c r="D27" s="76"/>
      <c r="E27" s="102">
        <v>9247362541</v>
      </c>
      <c r="F27" s="76"/>
      <c r="G27" s="128">
        <f>(E25-E27)*-1</f>
        <v>6352605174</v>
      </c>
      <c r="H27" s="76"/>
      <c r="I27" s="76"/>
      <c r="J27" s="76"/>
      <c r="K27" s="102">
        <v>6030698770</v>
      </c>
      <c r="L27" s="76"/>
      <c r="M27" s="128">
        <f>(K25-K27)*-1</f>
        <v>4245799584</v>
      </c>
      <c r="N27" s="68"/>
      <c r="O27" s="33"/>
      <c r="P27" s="33"/>
      <c r="Q27" s="33"/>
      <c r="R27" s="39"/>
      <c r="S27" s="64"/>
      <c r="T27" s="39"/>
      <c r="U27" s="6"/>
    </row>
    <row r="28" spans="1:21" ht="12.75">
      <c r="A28" s="22"/>
      <c r="B28" s="100" t="s">
        <v>147</v>
      </c>
      <c r="C28" s="76"/>
      <c r="D28" s="76"/>
      <c r="E28" s="76"/>
      <c r="F28" s="76"/>
      <c r="G28" s="76">
        <f>G21-G27</f>
        <v>51775455061</v>
      </c>
      <c r="H28" s="76"/>
      <c r="I28" s="76"/>
      <c r="J28" s="76"/>
      <c r="K28" s="76"/>
      <c r="L28" s="76"/>
      <c r="M28" s="76">
        <f>M21-M27</f>
        <v>31833206042</v>
      </c>
      <c r="N28" s="68"/>
      <c r="O28" s="33"/>
      <c r="P28" s="33"/>
      <c r="Q28" s="33"/>
      <c r="R28" s="39"/>
      <c r="S28" s="64"/>
      <c r="T28" s="39"/>
      <c r="U28" s="6"/>
    </row>
    <row r="29" spans="1:21" ht="12.75">
      <c r="A29" s="22"/>
      <c r="C29" s="76"/>
      <c r="D29" s="76"/>
      <c r="H29" s="76"/>
      <c r="I29" s="76"/>
      <c r="J29" s="76"/>
      <c r="N29" s="68"/>
      <c r="O29" s="33"/>
      <c r="P29" s="33"/>
      <c r="Q29" s="33"/>
      <c r="R29" s="39"/>
      <c r="S29" s="64"/>
      <c r="T29" s="39"/>
      <c r="U29" s="6"/>
    </row>
    <row r="30" spans="1:21" ht="12.75">
      <c r="A30" s="22"/>
      <c r="B30" s="96" t="s">
        <v>150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68"/>
      <c r="O30" s="33"/>
      <c r="P30" s="33"/>
      <c r="Q30" s="33"/>
      <c r="R30" s="39"/>
      <c r="S30" s="64"/>
      <c r="T30" s="39"/>
      <c r="U30" s="6"/>
    </row>
    <row r="31" spans="1:21" ht="12.75">
      <c r="A31" s="22"/>
      <c r="B31" s="129" t="s">
        <v>152</v>
      </c>
      <c r="C31" s="76">
        <v>27098384201</v>
      </c>
      <c r="D31" s="76"/>
      <c r="F31" s="76"/>
      <c r="G31" s="76"/>
      <c r="H31" s="76"/>
      <c r="I31" s="76">
        <v>10286670219</v>
      </c>
      <c r="J31" s="76"/>
      <c r="L31" s="76"/>
      <c r="M31" s="76"/>
      <c r="N31" s="68"/>
      <c r="O31" s="64"/>
      <c r="P31" s="64"/>
      <c r="Q31" s="64"/>
      <c r="R31" s="39"/>
      <c r="S31" s="64"/>
      <c r="T31" s="39"/>
      <c r="U31" s="6"/>
    </row>
    <row r="32" spans="1:21" ht="12.75">
      <c r="A32" s="22"/>
      <c r="B32" s="129" t="s">
        <v>154</v>
      </c>
      <c r="C32" s="76">
        <v>36468774</v>
      </c>
      <c r="D32" s="76"/>
      <c r="F32" s="76"/>
      <c r="G32" s="78"/>
      <c r="H32" s="76"/>
      <c r="I32" s="76">
        <v>8996711</v>
      </c>
      <c r="J32" s="76"/>
      <c r="L32" s="76"/>
      <c r="M32" s="78"/>
      <c r="N32" s="68"/>
      <c r="U32" s="6"/>
    </row>
    <row r="33" spans="1:21" ht="12.75">
      <c r="A33" s="22"/>
      <c r="B33" s="129" t="s">
        <v>211</v>
      </c>
      <c r="C33" s="76">
        <v>2045732</v>
      </c>
      <c r="D33" s="76"/>
      <c r="F33" s="76"/>
      <c r="G33" s="78"/>
      <c r="H33" s="76"/>
      <c r="I33" s="76">
        <v>22345750</v>
      </c>
      <c r="J33" s="76"/>
      <c r="L33" s="76"/>
      <c r="M33" s="78"/>
      <c r="N33" s="68"/>
      <c r="U33" s="6"/>
    </row>
    <row r="34" spans="1:21" ht="12.75">
      <c r="A34" s="22"/>
      <c r="B34" s="129" t="s">
        <v>212</v>
      </c>
      <c r="C34" s="102">
        <v>3106921</v>
      </c>
      <c r="D34" s="76"/>
      <c r="E34" s="76">
        <f>SUM(C31:C34)</f>
        <v>27140005628</v>
      </c>
      <c r="F34" s="76"/>
      <c r="G34" s="76"/>
      <c r="H34" s="76"/>
      <c r="I34" s="102">
        <v>90178</v>
      </c>
      <c r="J34" s="76"/>
      <c r="K34" s="76">
        <f>SUM(I31:I34)</f>
        <v>10318102858</v>
      </c>
      <c r="L34" s="76"/>
      <c r="N34" s="68"/>
      <c r="U34" s="6"/>
    </row>
    <row r="35" spans="1:21" ht="12.75">
      <c r="A35" s="2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68"/>
      <c r="U35" s="6"/>
    </row>
    <row r="36" spans="1:21" ht="12.75">
      <c r="A36" s="22"/>
      <c r="B36" s="100" t="s">
        <v>213</v>
      </c>
      <c r="C36" s="76">
        <v>33708547001</v>
      </c>
      <c r="D36" s="76"/>
      <c r="F36" s="76"/>
      <c r="G36" s="76"/>
      <c r="H36" s="76"/>
      <c r="I36" s="76">
        <v>15902339769</v>
      </c>
      <c r="J36" s="76"/>
      <c r="K36" s="76"/>
      <c r="L36" s="76"/>
      <c r="M36" s="76"/>
      <c r="N36" s="68"/>
      <c r="U36" s="6"/>
    </row>
    <row r="37" spans="1:21" ht="12.75">
      <c r="A37" s="22"/>
      <c r="B37" s="127" t="s">
        <v>158</v>
      </c>
      <c r="C37" s="76">
        <v>778462207</v>
      </c>
      <c r="D37" s="76"/>
      <c r="F37" s="76"/>
      <c r="G37" s="76"/>
      <c r="H37" s="76"/>
      <c r="I37" s="76">
        <v>158574242</v>
      </c>
      <c r="J37" s="76"/>
      <c r="K37" s="76"/>
      <c r="L37" s="76"/>
      <c r="M37" s="76"/>
      <c r="N37" s="68"/>
      <c r="U37" s="6"/>
    </row>
    <row r="38" spans="1:21" ht="12.75">
      <c r="A38" s="22"/>
      <c r="B38" s="127" t="s">
        <v>159</v>
      </c>
      <c r="C38" s="76">
        <v>93094336</v>
      </c>
      <c r="D38" s="76"/>
      <c r="F38" s="76"/>
      <c r="G38" s="76"/>
      <c r="H38" s="76"/>
      <c r="I38" s="76">
        <v>861806188</v>
      </c>
      <c r="J38" s="76"/>
      <c r="K38" s="76"/>
      <c r="L38" s="76"/>
      <c r="M38" s="76"/>
      <c r="N38" s="68"/>
      <c r="U38" s="6"/>
    </row>
    <row r="39" spans="1:21" ht="12.75">
      <c r="A39" s="22"/>
      <c r="B39" s="127" t="s">
        <v>214</v>
      </c>
      <c r="C39" s="102">
        <v>205039148</v>
      </c>
      <c r="D39" s="76"/>
      <c r="E39" s="102">
        <f>SUM(C36:C39)</f>
        <v>34785142692</v>
      </c>
      <c r="F39" s="76"/>
      <c r="G39" s="128">
        <f>(E39-E34)</f>
        <v>7645137064</v>
      </c>
      <c r="H39" s="76"/>
      <c r="I39" s="102">
        <v>201977940</v>
      </c>
      <c r="J39" s="76"/>
      <c r="K39" s="102">
        <f>SUM(I36:I39)</f>
        <v>17124698139</v>
      </c>
      <c r="L39" s="76"/>
      <c r="M39" s="128">
        <f>K39-K34</f>
        <v>6806595281</v>
      </c>
      <c r="N39" s="68"/>
      <c r="U39" s="6"/>
    </row>
    <row r="40" spans="1:21" ht="12.75">
      <c r="A40" s="22"/>
      <c r="B40" s="100" t="s">
        <v>161</v>
      </c>
      <c r="C40" s="76"/>
      <c r="D40" s="76"/>
      <c r="E40" s="76"/>
      <c r="F40" s="76"/>
      <c r="G40" s="76">
        <f>G28+G34-G39</f>
        <v>44130317997</v>
      </c>
      <c r="H40" s="76"/>
      <c r="I40" s="76"/>
      <c r="J40" s="76"/>
      <c r="K40" s="76"/>
      <c r="L40" s="76"/>
      <c r="M40" s="76">
        <f>M28-M39</f>
        <v>25026610761</v>
      </c>
      <c r="N40" s="68"/>
      <c r="U40" s="6"/>
    </row>
    <row r="41" spans="1:21" ht="12.75">
      <c r="A41" s="22"/>
      <c r="B41" s="100" t="s">
        <v>215</v>
      </c>
      <c r="C41" s="76"/>
      <c r="D41" s="76"/>
      <c r="E41" s="76">
        <v>6348231140</v>
      </c>
      <c r="F41" s="76"/>
      <c r="G41" s="76"/>
      <c r="H41" s="76"/>
      <c r="I41" s="76"/>
      <c r="J41" s="76"/>
      <c r="K41" s="76">
        <v>4729251874</v>
      </c>
      <c r="L41" s="76"/>
      <c r="M41" s="76"/>
      <c r="N41" s="68"/>
      <c r="U41" s="6"/>
    </row>
    <row r="42" spans="1:21" ht="12.75">
      <c r="A42" s="22"/>
      <c r="B42" s="129" t="s">
        <v>216</v>
      </c>
      <c r="C42" s="76"/>
      <c r="D42" s="76"/>
      <c r="E42" s="102">
        <v>6348231140</v>
      </c>
      <c r="F42" s="76"/>
      <c r="G42" s="102">
        <f>E41-E42</f>
        <v>0</v>
      </c>
      <c r="H42" s="76"/>
      <c r="I42" s="76"/>
      <c r="J42" s="76"/>
      <c r="K42" s="102">
        <v>4729251874</v>
      </c>
      <c r="L42" s="76"/>
      <c r="M42" s="102">
        <f>K41-K42</f>
        <v>0</v>
      </c>
      <c r="N42" s="68"/>
      <c r="U42" s="6"/>
    </row>
    <row r="43" spans="1:21" ht="12.75">
      <c r="A43" s="22"/>
      <c r="B43" s="130" t="s">
        <v>167</v>
      </c>
      <c r="C43" s="76"/>
      <c r="D43" s="76"/>
      <c r="E43" s="76"/>
      <c r="F43" s="76"/>
      <c r="G43" s="131">
        <f>G40-G42</f>
        <v>44130317997</v>
      </c>
      <c r="H43" s="76"/>
      <c r="I43" s="76"/>
      <c r="J43" s="76"/>
      <c r="K43" s="76"/>
      <c r="L43" s="76"/>
      <c r="M43" s="132">
        <f>M40-M42</f>
        <v>25026610761</v>
      </c>
      <c r="N43" s="68"/>
      <c r="U43" s="6"/>
    </row>
    <row r="44" spans="1:21" ht="12.75">
      <c r="A44" s="22"/>
      <c r="B44" s="130" t="s">
        <v>217</v>
      </c>
      <c r="C44" s="76"/>
      <c r="D44" s="76"/>
      <c r="E44" s="76"/>
      <c r="F44" s="76"/>
      <c r="G44" s="76">
        <v>15084911463</v>
      </c>
      <c r="H44" s="76"/>
      <c r="I44" s="76"/>
      <c r="J44" s="76"/>
      <c r="K44" s="76"/>
      <c r="L44" s="76"/>
      <c r="M44" s="76">
        <v>10606273578</v>
      </c>
      <c r="N44" s="68"/>
      <c r="U44" s="6"/>
    </row>
    <row r="45" spans="1:21" ht="12.75">
      <c r="A45" s="22"/>
      <c r="B45" s="130" t="s">
        <v>218</v>
      </c>
      <c r="C45" s="76"/>
      <c r="D45" s="76"/>
      <c r="E45" s="76"/>
      <c r="F45" s="76"/>
      <c r="G45" s="76">
        <v>356783887</v>
      </c>
      <c r="H45" s="76"/>
      <c r="I45" s="76"/>
      <c r="J45" s="76"/>
      <c r="K45" s="76"/>
      <c r="L45" s="76"/>
      <c r="M45" s="76">
        <v>1651062305</v>
      </c>
      <c r="N45" s="68"/>
      <c r="U45" s="6"/>
    </row>
    <row r="46" spans="1:21" ht="13.5" thickBot="1">
      <c r="A46" s="22"/>
      <c r="B46" s="130" t="s">
        <v>219</v>
      </c>
      <c r="C46" s="76"/>
      <c r="D46" s="76"/>
      <c r="E46" s="76"/>
      <c r="F46" s="76"/>
      <c r="G46" s="102">
        <v>60424312</v>
      </c>
      <c r="H46" s="76"/>
      <c r="I46" s="76"/>
      <c r="J46" s="76"/>
      <c r="K46" s="76"/>
      <c r="L46" s="76"/>
      <c r="M46" s="133">
        <v>47427266</v>
      </c>
      <c r="N46" s="68"/>
      <c r="U46" s="6"/>
    </row>
    <row r="47" spans="1:21" ht="14.25" thickBot="1" thickTop="1">
      <c r="A47" s="22"/>
      <c r="B47" s="130" t="s">
        <v>220</v>
      </c>
      <c r="C47" s="76"/>
      <c r="D47" s="76"/>
      <c r="E47" s="76"/>
      <c r="F47" s="76"/>
      <c r="G47" s="134">
        <f>G43-G44-G45-G46</f>
        <v>28628198335</v>
      </c>
      <c r="H47" s="76"/>
      <c r="I47" s="76"/>
      <c r="J47" s="76"/>
      <c r="K47" s="76"/>
      <c r="L47" s="76"/>
      <c r="M47" s="135">
        <f>M43-M44-M45-M46</f>
        <v>12721847612</v>
      </c>
      <c r="N47" s="68"/>
      <c r="U47" s="6"/>
    </row>
    <row r="48" spans="1:21" ht="14.25" thickBot="1" thickTop="1">
      <c r="A48" s="5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66"/>
      <c r="O48" s="58"/>
      <c r="P48" s="65"/>
      <c r="Q48" s="65"/>
      <c r="R48" s="65"/>
      <c r="S48" s="65"/>
      <c r="T48" s="65"/>
      <c r="U48" s="14"/>
    </row>
  </sheetData>
  <mergeCells count="9">
    <mergeCell ref="C10:G10"/>
    <mergeCell ref="C11:G11"/>
    <mergeCell ref="I11:M11"/>
    <mergeCell ref="C12:G12"/>
    <mergeCell ref="I12:M12"/>
    <mergeCell ref="B2:T2"/>
    <mergeCell ref="B3:T3"/>
    <mergeCell ref="B4:T4"/>
    <mergeCell ref="B5:T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Iriotis Themis</dc:creator>
  <cp:keywords/>
  <dc:description/>
  <cp:lastModifiedBy>Iriotis Themis</cp:lastModifiedBy>
  <dcterms:created xsi:type="dcterms:W3CDTF">2001-11-29T12:46:57Z</dcterms:created>
  <dcterms:modified xsi:type="dcterms:W3CDTF">2001-12-04T08:30:58Z</dcterms:modified>
  <cp:category/>
  <cp:version/>
  <cp:contentType/>
  <cp:contentStatus/>
</cp:coreProperties>
</file>